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<sst xmlns="http://schemas.openxmlformats.org/spreadsheetml/2006/main" count="209" uniqueCount="148">
  <si>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</si>
  <si>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</si>
  <si>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</si>
  <si>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</si>
  <si>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</si>
  <si>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</si>
  <si>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</si>
  <si>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</si>
  <si>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</si>
  <si>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</si>
  <si>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</si>
  <si>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</si>
  <si>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</si>
  <si>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</si>
  <si>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</si>
  <si>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</si>
  <si>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</si>
  <si>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</si>
  <si>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</si>
  <si>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</si>
  <si>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</si>
  <si>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</si>
  <si>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</si>
  <si>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</si>
  <si>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</si>
  <si>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</si>
  <si>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</si>
  <si>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</si>
  <si>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</si>
  <si>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</si>
  <si>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</si>
  <si>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</si>
  <si>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</si>
  <si>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</si>
  <si>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</si>
  <si>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</si>
  <si>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</si>
  <si>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</si>
  <si>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</si>
  <si>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</si>
  <si>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</si>
  <si>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</si>
  <si>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</si>
  <si>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</si>
  <si>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</si>
  <si>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</si>
  <si>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</si>
  <si>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</si>
  <si>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</si>
  <si>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</si>
  <si>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</si>
  <si>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</si>
  <si>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</si>
  <si>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</si>
  <si>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</si>
  <si>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</si>
  <si>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</si>
  <si>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</si>
  <si>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</si>
  <si>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</si>
  <si>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</si>
  <si>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</si>
  <si>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</si>
  <si>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</si>
  <si>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</si>
  <si>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</si>
  <si>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</si>
  <si>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</si>
  <si>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</si>
  <si>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</si>
  <si>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</si>
  <si>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</si>
  <si>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</si>
  <si>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</si>
  <si>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</si>
  <si>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</si>
  <si>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</si>
  <si>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</si>
  <si>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</si>
  <si>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</si>
  <si>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</si>
  <si>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</si>
  <si>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</si>
  <si>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</si>
  <si>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</si>
  <si>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</si>
  <si>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</si>
  <si>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</si>
  <si>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</si>
  <si>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</si>
  <si>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</si>
  <si>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</si>
  <si>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</si>
  <si>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</si>
  <si>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</si>
  <si>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</si>
  <si>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</si>
  <si>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</si>
  <si>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</si>
  <si>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OSNOVNA ŠKOLA KONJŠČINA</t>
  </si>
  <si>
    <t>Voditelj računovodstva:</t>
  </si>
  <si>
    <t>Ravnatelj: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</si>
  <si>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</si>
  <si>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</si>
  <si>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</si>
  <si>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</si>
  <si>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</si>
  <si>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</si>
  <si>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</si>
  <si>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NEF.IMO</t>
  </si>
  <si>
    <t>stanovi</t>
  </si>
  <si>
    <t>iznajmljivanje</t>
  </si>
  <si>
    <t>donacije pr.i fiz.osoba</t>
  </si>
  <si>
    <t>Zoran Vuger, mag.inf.</t>
  </si>
  <si>
    <t>Željka Antonina, struč.spec.oec.</t>
  </si>
  <si>
    <t>Kap.pom.pr.kor.iz nenadlež.pr.</t>
  </si>
  <si>
    <t>manjak/višak</t>
  </si>
  <si>
    <t xml:space="preserve">RASHODI </t>
  </si>
  <si>
    <t>REB.I</t>
  </si>
  <si>
    <t>REB. II</t>
  </si>
  <si>
    <t>REB. I</t>
  </si>
  <si>
    <t>Ostali prihodi</t>
  </si>
  <si>
    <t>Tek.pom.PK iz nenadl.pror.</t>
  </si>
  <si>
    <t>Tek.pom PK iz držav.pror</t>
  </si>
  <si>
    <t>REB I</t>
  </si>
  <si>
    <t>REB II</t>
  </si>
  <si>
    <t>PROJEKCIJA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</si>
  <si>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</si>
  <si>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</si>
  <si>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</si>
  <si>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</si>
  <si>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</si>
  <si>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</si>
  <si>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</si>
  <si>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</si>
  <si>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</si>
  <si>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FINANCIJSKI PLANA ZA 2021.-2023.GODINU</t>
  </si>
  <si>
    <t>Državni pr 5.2.1</t>
  </si>
  <si>
    <t>KZŽ.-DEC 1.3</t>
  </si>
  <si>
    <t>Pom.-JLS 5.4.1</t>
  </si>
  <si>
    <t>Suf.cij.usl.4.3.1</t>
  </si>
  <si>
    <t>iznajmljivanje 3.1.1</t>
  </si>
  <si>
    <t>stanovi 7.1.1</t>
  </si>
  <si>
    <t>donacije pr.i fiz.osoba 2.1.1</t>
  </si>
  <si>
    <t>VIŠAK IZ 2020. GODINE</t>
  </si>
  <si>
    <t>KLASA: 400-01/20-01/02</t>
  </si>
  <si>
    <t>URBROJ: 2211/04-380-11-20-2</t>
  </si>
  <si>
    <t>U Konjščini,30.12.2020.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</si>
</sst>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C6E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2"/>
  <sheetViews>
    <sheetView tabSelected="1" zoomScalePageLayoutView="0" workbookViewId="0" topLeftCell="A112">
      <selection activeCell="E134" sqref="E134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5" width="7.00390625" style="44" customWidth="1"/>
    <col min="6" max="6" width="7.7109375" style="44" customWidth="1"/>
    <col min="7" max="8" width="6.140625" style="54" customWidth="1"/>
    <col min="9" max="9" width="6.28125" style="44" customWidth="1"/>
    <col min="10" max="12" width="6.140625" style="44" customWidth="1"/>
    <col min="13" max="14" width="6.00390625" style="54" customWidth="1"/>
    <col min="15" max="15" width="6.7109375" style="44" customWidth="1"/>
    <col min="16" max="17" width="6.57421875" style="44" customWidth="1"/>
    <col min="18" max="18" width="6.7109375" style="44" customWidth="1"/>
    <col min="19" max="26" width="7.28125" style="44" customWidth="1"/>
    <col min="27" max="27" width="7.8515625" style="44" customWidth="1"/>
    <col min="28" max="28" width="7.57421875" style="54" customWidth="1"/>
    <col min="29" max="29" width="8.8515625" style="44" customWidth="1"/>
  </cols>
  <sheetData>
    <row r="1" spans="1:28" ht="12.75">
      <c r="A1" s="108" t="s">
        <v>136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3.5" thickBot="1">
      <c r="A2" s="24"/>
      <c r="B2" s="109" t="s">
        <v>99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45"/>
      <c r="T2" s="45"/>
      <c r="U2" s="43"/>
      <c r="V2" s="43"/>
      <c r="W2" s="43"/>
      <c r="X2" s="43"/>
      <c r="Y2" s="43"/>
      <c r="Z2" s="43"/>
      <c r="AA2" s="43"/>
      <c r="AB2" s="46"/>
    </row>
    <row r="3" spans="1:29" ht="6.75" customHeight="1" hidden="1">
      <c r="A3" s="24"/>
      <c r="B3" s="24"/>
      <c r="C3" s="43"/>
      <c r="D3" s="43"/>
      <c r="E3" s="43"/>
      <c r="F3" s="43"/>
      <c r="G3" s="46"/>
      <c r="H3" s="46"/>
      <c r="I3" s="43"/>
      <c r="J3" s="43"/>
      <c r="K3" s="43"/>
      <c r="L3" s="43"/>
      <c r="M3" s="46"/>
      <c r="N3" s="46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6"/>
      <c r="AC3" s="47"/>
    </row>
    <row r="4" spans="1:29" ht="13.5" thickBot="1">
      <c r="A4" s="25" t="s">
        <v>2</v>
      </c>
      <c r="B4" s="25"/>
      <c r="C4" s="104" t="s">
        <v>31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6"/>
      <c r="AA4" s="48"/>
      <c r="AB4" s="46"/>
      <c r="AC4" s="47"/>
    </row>
    <row r="5" spans="1:29" ht="12.75">
      <c r="A5" s="25"/>
      <c r="B5" s="25"/>
      <c r="C5" s="101" t="s">
        <v>30</v>
      </c>
      <c r="D5" s="102"/>
      <c r="E5" s="102"/>
      <c r="F5" s="102"/>
      <c r="G5" s="102"/>
      <c r="H5" s="102"/>
      <c r="I5" s="102"/>
      <c r="J5" s="102"/>
      <c r="K5" s="103"/>
      <c r="L5" s="101" t="s">
        <v>61</v>
      </c>
      <c r="M5" s="102"/>
      <c r="N5" s="103"/>
      <c r="O5" s="101" t="s">
        <v>62</v>
      </c>
      <c r="P5" s="102"/>
      <c r="Q5" s="103"/>
      <c r="R5" s="101" t="s">
        <v>63</v>
      </c>
      <c r="S5" s="102"/>
      <c r="T5" s="103"/>
      <c r="U5" s="101" t="s">
        <v>109</v>
      </c>
      <c r="V5" s="102"/>
      <c r="W5" s="103"/>
      <c r="X5" s="107" t="s">
        <v>104</v>
      </c>
      <c r="Y5" s="107"/>
      <c r="Z5" s="107"/>
      <c r="AA5" s="49" t="s">
        <v>64</v>
      </c>
      <c r="AB5" s="50" t="s">
        <v>64</v>
      </c>
      <c r="AC5" s="51" t="s">
        <v>64</v>
      </c>
    </row>
    <row r="6" spans="1:29" ht="12.75">
      <c r="A6" s="39" t="s">
        <v>0</v>
      </c>
      <c r="B6" s="27" t="s">
        <v>1</v>
      </c>
      <c r="C6" s="98" t="s">
        <v>137</v>
      </c>
      <c r="D6" s="99"/>
      <c r="E6" s="100"/>
      <c r="F6" s="98" t="s">
        <v>138</v>
      </c>
      <c r="G6" s="99"/>
      <c r="H6" s="100"/>
      <c r="I6" s="98" t="s">
        <v>106</v>
      </c>
      <c r="J6" s="99"/>
      <c r="K6" s="100"/>
      <c r="L6" s="98" t="s">
        <v>139</v>
      </c>
      <c r="M6" s="99"/>
      <c r="N6" s="100"/>
      <c r="O6" s="98" t="s">
        <v>140</v>
      </c>
      <c r="P6" s="99"/>
      <c r="Q6" s="100"/>
      <c r="R6" s="98" t="s">
        <v>141</v>
      </c>
      <c r="S6" s="99"/>
      <c r="T6" s="100"/>
      <c r="U6" s="98" t="s">
        <v>142</v>
      </c>
      <c r="V6" s="99"/>
      <c r="W6" s="100"/>
      <c r="X6" s="98" t="s">
        <v>143</v>
      </c>
      <c r="Y6" s="99"/>
      <c r="Z6" s="100"/>
      <c r="AA6" s="59">
        <v>2021</v>
      </c>
      <c r="AB6" s="60">
        <v>2022</v>
      </c>
      <c r="AC6" s="59">
        <v>2023</v>
      </c>
    </row>
    <row r="7" spans="1:29" ht="12.75">
      <c r="A7" s="26"/>
      <c r="B7" s="27"/>
      <c r="C7" s="62" t="s">
        <v>102</v>
      </c>
      <c r="D7" s="68" t="s">
        <v>118</v>
      </c>
      <c r="E7" s="77" t="s">
        <v>119</v>
      </c>
      <c r="F7" s="62" t="s">
        <v>102</v>
      </c>
      <c r="G7" s="68" t="s">
        <v>120</v>
      </c>
      <c r="H7" s="77" t="s">
        <v>119</v>
      </c>
      <c r="I7" s="62" t="s">
        <v>102</v>
      </c>
      <c r="J7" s="68" t="s">
        <v>120</v>
      </c>
      <c r="K7" s="77" t="s">
        <v>119</v>
      </c>
      <c r="L7" s="62" t="s">
        <v>102</v>
      </c>
      <c r="M7" s="68" t="s">
        <v>120</v>
      </c>
      <c r="N7" s="77" t="s">
        <v>119</v>
      </c>
      <c r="O7" s="62" t="s">
        <v>102</v>
      </c>
      <c r="P7" s="68" t="s">
        <v>120</v>
      </c>
      <c r="Q7" s="77" t="s">
        <v>119</v>
      </c>
      <c r="R7" s="62" t="s">
        <v>102</v>
      </c>
      <c r="S7" s="68" t="s">
        <v>120</v>
      </c>
      <c r="T7" s="77" t="s">
        <v>119</v>
      </c>
      <c r="U7" s="62" t="s">
        <v>102</v>
      </c>
      <c r="V7" s="68" t="s">
        <v>120</v>
      </c>
      <c r="W7" s="77" t="s">
        <v>119</v>
      </c>
      <c r="X7" s="62" t="s">
        <v>102</v>
      </c>
      <c r="Y7" s="68" t="s">
        <v>120</v>
      </c>
      <c r="Z7" s="77" t="s">
        <v>119</v>
      </c>
      <c r="AA7" s="67" t="s">
        <v>102</v>
      </c>
      <c r="AB7" s="93" t="s">
        <v>126</v>
      </c>
      <c r="AC7" s="84" t="s">
        <v>126</v>
      </c>
    </row>
    <row r="8" spans="1:29" ht="12.75">
      <c r="A8" s="26"/>
      <c r="B8" s="28"/>
      <c r="C8" s="63">
        <v>1</v>
      </c>
      <c r="D8" s="69">
        <v>2</v>
      </c>
      <c r="E8" s="78">
        <v>3</v>
      </c>
      <c r="F8" s="63">
        <v>4</v>
      </c>
      <c r="G8" s="69">
        <v>5</v>
      </c>
      <c r="H8" s="78">
        <v>6</v>
      </c>
      <c r="I8" s="63">
        <v>7</v>
      </c>
      <c r="J8" s="69">
        <v>8</v>
      </c>
      <c r="K8" s="78">
        <v>9</v>
      </c>
      <c r="L8" s="63">
        <v>10</v>
      </c>
      <c r="M8" s="69">
        <v>11</v>
      </c>
      <c r="N8" s="78">
        <v>12</v>
      </c>
      <c r="O8" s="63">
        <v>13</v>
      </c>
      <c r="P8" s="69">
        <v>14</v>
      </c>
      <c r="Q8" s="78">
        <v>15</v>
      </c>
      <c r="R8" s="63">
        <v>16</v>
      </c>
      <c r="S8" s="69">
        <v>17</v>
      </c>
      <c r="T8" s="78">
        <v>18</v>
      </c>
      <c r="U8" s="63">
        <v>19</v>
      </c>
      <c r="V8" s="69">
        <v>20</v>
      </c>
      <c r="W8" s="78">
        <v>21</v>
      </c>
      <c r="X8" s="63">
        <v>22</v>
      </c>
      <c r="Y8" s="69">
        <v>23</v>
      </c>
      <c r="Z8" s="78">
        <v>24</v>
      </c>
      <c r="AA8" s="63">
        <v>25</v>
      </c>
      <c r="AB8" s="94">
        <v>26</v>
      </c>
      <c r="AC8" s="83">
        <v>27</v>
      </c>
    </row>
    <row r="9" spans="1:29" ht="12.75">
      <c r="A9" s="29">
        <v>6</v>
      </c>
      <c r="B9" s="30" t="s">
        <v>5</v>
      </c>
      <c r="C9" s="64">
        <f aca="true" t="shared" si="0" ref="C9:Z9">SUM(C10+C24+C29+C31+C36)</f>
        <v>5662283</v>
      </c>
      <c r="D9" s="70">
        <f t="shared" si="0"/>
        <v>0</v>
      </c>
      <c r="E9" s="79">
        <f t="shared" si="0"/>
        <v>0</v>
      </c>
      <c r="F9" s="64">
        <f t="shared" si="0"/>
        <v>297986</v>
      </c>
      <c r="G9" s="70">
        <f t="shared" si="0"/>
        <v>0</v>
      </c>
      <c r="H9" s="79">
        <f t="shared" si="0"/>
        <v>0</v>
      </c>
      <c r="I9" s="64">
        <f t="shared" si="0"/>
        <v>61771</v>
      </c>
      <c r="J9" s="70">
        <f t="shared" si="0"/>
        <v>0</v>
      </c>
      <c r="K9" s="79">
        <f t="shared" si="0"/>
        <v>0</v>
      </c>
      <c r="L9" s="64">
        <f t="shared" si="0"/>
        <v>60000</v>
      </c>
      <c r="M9" s="70">
        <f t="shared" si="0"/>
        <v>0</v>
      </c>
      <c r="N9" s="79">
        <f t="shared" si="0"/>
        <v>0</v>
      </c>
      <c r="O9" s="64">
        <f t="shared" si="0"/>
        <v>198510</v>
      </c>
      <c r="P9" s="70">
        <f t="shared" si="0"/>
        <v>0</v>
      </c>
      <c r="Q9" s="79">
        <f t="shared" si="0"/>
        <v>0</v>
      </c>
      <c r="R9" s="64">
        <f t="shared" si="0"/>
        <v>12500</v>
      </c>
      <c r="S9" s="70">
        <f t="shared" si="0"/>
        <v>0</v>
      </c>
      <c r="T9" s="79">
        <f t="shared" si="0"/>
        <v>0</v>
      </c>
      <c r="U9" s="64">
        <f t="shared" si="0"/>
        <v>0</v>
      </c>
      <c r="V9" s="70">
        <f t="shared" si="0"/>
        <v>0</v>
      </c>
      <c r="W9" s="79">
        <f t="shared" si="0"/>
        <v>0</v>
      </c>
      <c r="X9" s="64">
        <f t="shared" si="0"/>
        <v>13800</v>
      </c>
      <c r="Y9" s="70">
        <f t="shared" si="0"/>
        <v>0</v>
      </c>
      <c r="Z9" s="79">
        <f t="shared" si="0"/>
        <v>0</v>
      </c>
      <c r="AA9" s="64">
        <f aca="true" t="shared" si="1" ref="AA9:AA48">C9+F9+I9+L9+O9+R9+U9+X9</f>
        <v>6306850</v>
      </c>
      <c r="AB9" s="95">
        <f>AB10+AB24+AB29+AB31+AB36</f>
        <v>6306850</v>
      </c>
      <c r="AC9" s="86">
        <f>AC10+AC24+AC29+AC31+AC36</f>
        <v>6306850</v>
      </c>
    </row>
    <row r="10" spans="1:29" ht="12.75">
      <c r="A10" s="29">
        <v>63</v>
      </c>
      <c r="B10" s="30" t="s">
        <v>7</v>
      </c>
      <c r="C10" s="64">
        <f>SUM(C11:C23)</f>
        <v>5662283</v>
      </c>
      <c r="D10" s="70">
        <f>SUM(D11:D23)</f>
        <v>0</v>
      </c>
      <c r="E10" s="79">
        <f>SUM(E11:E23)</f>
        <v>0</v>
      </c>
      <c r="F10" s="64">
        <f>SUM(F11:F20)</f>
        <v>0</v>
      </c>
      <c r="G10" s="70">
        <f>SUM(G11:G20)</f>
        <v>0</v>
      </c>
      <c r="H10" s="79"/>
      <c r="I10" s="64">
        <f>SUM(I11:I20)</f>
        <v>0</v>
      </c>
      <c r="J10" s="70"/>
      <c r="K10" s="79"/>
      <c r="L10" s="64">
        <f aca="true" t="shared" si="2" ref="L10:V10">SUM(L11:L23)</f>
        <v>8000</v>
      </c>
      <c r="M10" s="70">
        <f t="shared" si="2"/>
        <v>0</v>
      </c>
      <c r="N10" s="79">
        <f t="shared" si="2"/>
        <v>0</v>
      </c>
      <c r="O10" s="64">
        <f t="shared" si="2"/>
        <v>0</v>
      </c>
      <c r="P10" s="70">
        <f t="shared" si="2"/>
        <v>0</v>
      </c>
      <c r="Q10" s="79">
        <f t="shared" si="2"/>
        <v>0</v>
      </c>
      <c r="R10" s="64">
        <f t="shared" si="2"/>
        <v>0</v>
      </c>
      <c r="S10" s="70">
        <f t="shared" si="2"/>
        <v>0</v>
      </c>
      <c r="T10" s="79">
        <f t="shared" si="2"/>
        <v>0</v>
      </c>
      <c r="U10" s="64">
        <f t="shared" si="2"/>
        <v>0</v>
      </c>
      <c r="V10" s="70">
        <f t="shared" si="2"/>
        <v>0</v>
      </c>
      <c r="W10" s="79"/>
      <c r="X10" s="64">
        <f>SUM(X11:X20)</f>
        <v>0</v>
      </c>
      <c r="Y10" s="70">
        <f>SUM(Y11:Y20)</f>
        <v>0</v>
      </c>
      <c r="Z10" s="79"/>
      <c r="AA10" s="64">
        <f t="shared" si="1"/>
        <v>5670283</v>
      </c>
      <c r="AB10" s="95">
        <v>5670283</v>
      </c>
      <c r="AC10" s="79">
        <v>5670283</v>
      </c>
    </row>
    <row r="11" spans="1:29" s="42" customFormat="1" ht="12.75">
      <c r="A11" s="40">
        <v>63231</v>
      </c>
      <c r="B11" s="40" t="s">
        <v>98</v>
      </c>
      <c r="C11" s="65"/>
      <c r="D11" s="71"/>
      <c r="E11" s="81"/>
      <c r="F11" s="65"/>
      <c r="G11" s="71"/>
      <c r="H11" s="81"/>
      <c r="I11" s="65"/>
      <c r="J11" s="71"/>
      <c r="K11" s="81"/>
      <c r="L11" s="65"/>
      <c r="M11" s="71"/>
      <c r="N11" s="81"/>
      <c r="O11" s="65"/>
      <c r="P11" s="71"/>
      <c r="Q11" s="81"/>
      <c r="R11" s="65"/>
      <c r="S11" s="71"/>
      <c r="T11" s="81"/>
      <c r="U11" s="65"/>
      <c r="V11" s="71"/>
      <c r="W11" s="81"/>
      <c r="X11" s="65"/>
      <c r="Y11" s="71"/>
      <c r="Z11" s="81"/>
      <c r="AA11" s="65">
        <f t="shared" si="1"/>
        <v>0</v>
      </c>
      <c r="AB11" s="96">
        <f aca="true" t="shared" si="3" ref="AB11:AB21">D11+G11+J11+M11+P11+S11+U11+Y11</f>
        <v>0</v>
      </c>
      <c r="AC11" s="81">
        <f aca="true" t="shared" si="4" ref="AC11:AC25">E11+H11+K11+N11+Q11+T11+V11+Z11</f>
        <v>0</v>
      </c>
    </row>
    <row r="12" spans="1:29" s="42" customFormat="1" ht="12.75">
      <c r="A12" s="40">
        <v>63241</v>
      </c>
      <c r="B12" s="40" t="s">
        <v>97</v>
      </c>
      <c r="C12" s="65"/>
      <c r="D12" s="71"/>
      <c r="E12" s="81"/>
      <c r="F12" s="65"/>
      <c r="G12" s="71"/>
      <c r="H12" s="81"/>
      <c r="I12" s="65"/>
      <c r="J12" s="71"/>
      <c r="K12" s="81"/>
      <c r="L12" s="65"/>
      <c r="M12" s="71"/>
      <c r="N12" s="81"/>
      <c r="O12" s="65"/>
      <c r="P12" s="71"/>
      <c r="Q12" s="81"/>
      <c r="R12" s="65"/>
      <c r="S12" s="71"/>
      <c r="T12" s="81"/>
      <c r="U12" s="65"/>
      <c r="V12" s="71"/>
      <c r="W12" s="81"/>
      <c r="X12" s="65"/>
      <c r="Y12" s="71"/>
      <c r="Z12" s="81"/>
      <c r="AA12" s="65">
        <f t="shared" si="1"/>
        <v>0</v>
      </c>
      <c r="AB12" s="96">
        <f t="shared" si="3"/>
        <v>0</v>
      </c>
      <c r="AC12" s="81">
        <f t="shared" si="4"/>
        <v>0</v>
      </c>
    </row>
    <row r="13" spans="1:29" s="42" customFormat="1" ht="12.75">
      <c r="A13" s="40">
        <v>63311</v>
      </c>
      <c r="B13" s="40" t="s">
        <v>6</v>
      </c>
      <c r="C13" s="65"/>
      <c r="D13" s="71"/>
      <c r="E13" s="81"/>
      <c r="F13" s="65"/>
      <c r="G13" s="71"/>
      <c r="H13" s="81"/>
      <c r="I13" s="65"/>
      <c r="J13" s="71"/>
      <c r="K13" s="81"/>
      <c r="L13" s="65"/>
      <c r="M13" s="71"/>
      <c r="N13" s="81"/>
      <c r="O13" s="65"/>
      <c r="P13" s="71"/>
      <c r="Q13" s="81"/>
      <c r="R13" s="65"/>
      <c r="S13" s="71"/>
      <c r="T13" s="81"/>
      <c r="U13" s="65"/>
      <c r="V13" s="71"/>
      <c r="W13" s="81"/>
      <c r="X13" s="65"/>
      <c r="Y13" s="71"/>
      <c r="Z13" s="81"/>
      <c r="AA13" s="65">
        <f t="shared" si="1"/>
        <v>0</v>
      </c>
      <c r="AB13" s="96">
        <f t="shared" si="3"/>
        <v>0</v>
      </c>
      <c r="AC13" s="81">
        <f t="shared" si="4"/>
        <v>0</v>
      </c>
    </row>
    <row r="14" spans="1:29" s="42" customFormat="1" ht="12.75">
      <c r="A14" s="40">
        <v>63313</v>
      </c>
      <c r="B14" s="40" t="s">
        <v>66</v>
      </c>
      <c r="C14" s="65"/>
      <c r="D14" s="71"/>
      <c r="E14" s="81"/>
      <c r="F14" s="65"/>
      <c r="G14" s="71"/>
      <c r="H14" s="81"/>
      <c r="I14" s="65"/>
      <c r="J14" s="71"/>
      <c r="K14" s="81"/>
      <c r="L14" s="65"/>
      <c r="M14" s="71"/>
      <c r="N14" s="81"/>
      <c r="O14" s="65"/>
      <c r="P14" s="71"/>
      <c r="Q14" s="81"/>
      <c r="R14" s="65"/>
      <c r="S14" s="71"/>
      <c r="T14" s="81"/>
      <c r="U14" s="65"/>
      <c r="V14" s="71"/>
      <c r="W14" s="81"/>
      <c r="X14" s="65"/>
      <c r="Y14" s="71"/>
      <c r="Z14" s="81"/>
      <c r="AA14" s="65">
        <f t="shared" si="1"/>
        <v>0</v>
      </c>
      <c r="AB14" s="96">
        <f t="shared" si="3"/>
        <v>0</v>
      </c>
      <c r="AC14" s="81">
        <f t="shared" si="4"/>
        <v>0</v>
      </c>
    </row>
    <row r="15" spans="1:29" s="42" customFormat="1" ht="12.75">
      <c r="A15" s="40">
        <v>63314</v>
      </c>
      <c r="B15" s="40" t="s">
        <v>67</v>
      </c>
      <c r="C15" s="65"/>
      <c r="D15" s="71"/>
      <c r="E15" s="81"/>
      <c r="F15" s="65"/>
      <c r="G15" s="71"/>
      <c r="H15" s="81"/>
      <c r="I15" s="65"/>
      <c r="J15" s="71"/>
      <c r="K15" s="81"/>
      <c r="L15" s="65"/>
      <c r="M15" s="71"/>
      <c r="N15" s="81"/>
      <c r="O15" s="65"/>
      <c r="P15" s="71"/>
      <c r="Q15" s="81"/>
      <c r="R15" s="65"/>
      <c r="S15" s="71"/>
      <c r="T15" s="81"/>
      <c r="U15" s="65"/>
      <c r="V15" s="71"/>
      <c r="W15" s="81"/>
      <c r="X15" s="65"/>
      <c r="Y15" s="71"/>
      <c r="Z15" s="81"/>
      <c r="AA15" s="65">
        <f t="shared" si="1"/>
        <v>0</v>
      </c>
      <c r="AB15" s="96">
        <f t="shared" si="3"/>
        <v>0</v>
      </c>
      <c r="AC15" s="81">
        <f t="shared" si="4"/>
        <v>0</v>
      </c>
    </row>
    <row r="16" spans="1:29" s="42" customFormat="1" ht="12.75">
      <c r="A16" s="40">
        <v>63321</v>
      </c>
      <c r="B16" s="40" t="s">
        <v>8</v>
      </c>
      <c r="C16" s="65"/>
      <c r="D16" s="71"/>
      <c r="E16" s="81"/>
      <c r="F16" s="65"/>
      <c r="G16" s="71"/>
      <c r="H16" s="81"/>
      <c r="I16" s="65"/>
      <c r="J16" s="71"/>
      <c r="K16" s="81"/>
      <c r="L16" s="65"/>
      <c r="M16" s="71"/>
      <c r="N16" s="81"/>
      <c r="O16" s="65"/>
      <c r="P16" s="71"/>
      <c r="Q16" s="81"/>
      <c r="R16" s="65"/>
      <c r="S16" s="71"/>
      <c r="T16" s="81"/>
      <c r="U16" s="65"/>
      <c r="V16" s="71"/>
      <c r="W16" s="81"/>
      <c r="X16" s="65"/>
      <c r="Y16" s="71"/>
      <c r="Z16" s="81"/>
      <c r="AA16" s="65">
        <f t="shared" si="1"/>
        <v>0</v>
      </c>
      <c r="AB16" s="96">
        <f t="shared" si="3"/>
        <v>0</v>
      </c>
      <c r="AC16" s="81">
        <f t="shared" si="4"/>
        <v>0</v>
      </c>
    </row>
    <row r="17" spans="1:29" s="42" customFormat="1" ht="12.75">
      <c r="A17" s="40">
        <v>63323</v>
      </c>
      <c r="B17" s="40" t="s">
        <v>65</v>
      </c>
      <c r="C17" s="65"/>
      <c r="D17" s="71"/>
      <c r="E17" s="81"/>
      <c r="F17" s="65"/>
      <c r="G17" s="71"/>
      <c r="H17" s="81"/>
      <c r="I17" s="65"/>
      <c r="J17" s="71"/>
      <c r="K17" s="81"/>
      <c r="L17" s="65"/>
      <c r="M17" s="71"/>
      <c r="N17" s="81"/>
      <c r="O17" s="65"/>
      <c r="P17" s="71"/>
      <c r="Q17" s="81"/>
      <c r="R17" s="65"/>
      <c r="S17" s="71"/>
      <c r="T17" s="81"/>
      <c r="U17" s="65"/>
      <c r="V17" s="71"/>
      <c r="W17" s="81"/>
      <c r="X17" s="65"/>
      <c r="Y17" s="71"/>
      <c r="Z17" s="81"/>
      <c r="AA17" s="65">
        <f t="shared" si="1"/>
        <v>0</v>
      </c>
      <c r="AB17" s="96">
        <f t="shared" si="3"/>
        <v>0</v>
      </c>
      <c r="AC17" s="81">
        <f t="shared" si="4"/>
        <v>0</v>
      </c>
    </row>
    <row r="18" spans="1:29" s="42" customFormat="1" ht="12.75">
      <c r="A18" s="40">
        <v>63324</v>
      </c>
      <c r="B18" s="40" t="s">
        <v>68</v>
      </c>
      <c r="C18" s="65"/>
      <c r="D18" s="71"/>
      <c r="E18" s="81"/>
      <c r="F18" s="65"/>
      <c r="G18" s="71"/>
      <c r="H18" s="81"/>
      <c r="I18" s="65"/>
      <c r="J18" s="71"/>
      <c r="K18" s="81"/>
      <c r="L18" s="65"/>
      <c r="M18" s="71"/>
      <c r="N18" s="81"/>
      <c r="O18" s="65"/>
      <c r="P18" s="71"/>
      <c r="Q18" s="81"/>
      <c r="R18" s="65"/>
      <c r="S18" s="71"/>
      <c r="T18" s="81"/>
      <c r="U18" s="65"/>
      <c r="V18" s="71"/>
      <c r="W18" s="81"/>
      <c r="X18" s="65"/>
      <c r="Y18" s="71"/>
      <c r="Z18" s="81"/>
      <c r="AA18" s="65">
        <f t="shared" si="1"/>
        <v>0</v>
      </c>
      <c r="AB18" s="96">
        <f t="shared" si="3"/>
        <v>0</v>
      </c>
      <c r="AC18" s="81">
        <f t="shared" si="4"/>
        <v>0</v>
      </c>
    </row>
    <row r="19" spans="1:29" s="42" customFormat="1" ht="12.75">
      <c r="A19" s="40">
        <v>63414</v>
      </c>
      <c r="B19" s="40" t="s">
        <v>9</v>
      </c>
      <c r="C19" s="65"/>
      <c r="D19" s="71"/>
      <c r="E19" s="81"/>
      <c r="F19" s="65"/>
      <c r="G19" s="71"/>
      <c r="H19" s="81"/>
      <c r="I19" s="65"/>
      <c r="J19" s="71"/>
      <c r="K19" s="81"/>
      <c r="L19" s="65"/>
      <c r="M19" s="71"/>
      <c r="N19" s="81"/>
      <c r="O19" s="65"/>
      <c r="P19" s="71"/>
      <c r="Q19" s="81"/>
      <c r="R19" s="65"/>
      <c r="S19" s="71"/>
      <c r="T19" s="81"/>
      <c r="U19" s="65"/>
      <c r="V19" s="71"/>
      <c r="W19" s="81"/>
      <c r="X19" s="65"/>
      <c r="Y19" s="71"/>
      <c r="Z19" s="81"/>
      <c r="AA19" s="65">
        <f t="shared" si="1"/>
        <v>0</v>
      </c>
      <c r="AB19" s="96">
        <f t="shared" si="3"/>
        <v>0</v>
      </c>
      <c r="AC19" s="81">
        <f t="shared" si="4"/>
        <v>0</v>
      </c>
    </row>
    <row r="20" spans="1:29" s="42" customFormat="1" ht="12.75">
      <c r="A20" s="40">
        <v>63416</v>
      </c>
      <c r="B20" s="40" t="s">
        <v>10</v>
      </c>
      <c r="C20" s="65"/>
      <c r="D20" s="71"/>
      <c r="E20" s="81"/>
      <c r="F20" s="65"/>
      <c r="G20" s="71"/>
      <c r="H20" s="81"/>
      <c r="I20" s="65"/>
      <c r="J20" s="71"/>
      <c r="K20" s="81"/>
      <c r="L20" s="65"/>
      <c r="M20" s="71"/>
      <c r="N20" s="81"/>
      <c r="O20" s="65"/>
      <c r="P20" s="71"/>
      <c r="Q20" s="81"/>
      <c r="R20" s="65"/>
      <c r="S20" s="71"/>
      <c r="T20" s="81"/>
      <c r="U20" s="65"/>
      <c r="V20" s="71"/>
      <c r="W20" s="81"/>
      <c r="X20" s="65"/>
      <c r="Y20" s="71"/>
      <c r="Z20" s="81"/>
      <c r="AA20" s="65">
        <f t="shared" si="1"/>
        <v>0</v>
      </c>
      <c r="AB20" s="96">
        <f t="shared" si="3"/>
        <v>0</v>
      </c>
      <c r="AC20" s="81">
        <f t="shared" si="4"/>
        <v>0</v>
      </c>
    </row>
    <row r="21" spans="1:29" s="42" customFormat="1" ht="12.75">
      <c r="A21" s="40">
        <v>63612</v>
      </c>
      <c r="B21" s="40" t="s">
        <v>123</v>
      </c>
      <c r="C21" s="65">
        <v>5582283</v>
      </c>
      <c r="D21" s="71"/>
      <c r="E21" s="81"/>
      <c r="F21" s="65"/>
      <c r="G21" s="71"/>
      <c r="H21" s="81"/>
      <c r="I21" s="65"/>
      <c r="J21" s="71"/>
      <c r="K21" s="81"/>
      <c r="L21" s="65"/>
      <c r="M21" s="71"/>
      <c r="N21" s="81"/>
      <c r="O21" s="65"/>
      <c r="P21" s="71"/>
      <c r="Q21" s="81"/>
      <c r="R21" s="65"/>
      <c r="S21" s="71"/>
      <c r="T21" s="81"/>
      <c r="U21" s="65"/>
      <c r="V21" s="71"/>
      <c r="W21" s="81"/>
      <c r="X21" s="65"/>
      <c r="Y21" s="71"/>
      <c r="Z21" s="81"/>
      <c r="AA21" s="65">
        <f>C21+F21+I21+L21+O21+R21+U21+X21</f>
        <v>5582283</v>
      </c>
      <c r="AB21" s="96">
        <f t="shared" si="3"/>
        <v>0</v>
      </c>
      <c r="AC21" s="81">
        <f t="shared" si="4"/>
        <v>0</v>
      </c>
    </row>
    <row r="22" spans="1:29" s="42" customFormat="1" ht="12.75">
      <c r="A22" s="40">
        <v>63613</v>
      </c>
      <c r="B22" s="40" t="s">
        <v>122</v>
      </c>
      <c r="C22" s="65"/>
      <c r="D22" s="71"/>
      <c r="E22" s="81"/>
      <c r="F22" s="65"/>
      <c r="G22" s="71"/>
      <c r="H22" s="81"/>
      <c r="I22" s="65"/>
      <c r="J22" s="71"/>
      <c r="K22" s="81"/>
      <c r="L22" s="65">
        <v>8000</v>
      </c>
      <c r="M22" s="71"/>
      <c r="N22" s="81"/>
      <c r="O22" s="65"/>
      <c r="P22" s="71"/>
      <c r="Q22" s="81"/>
      <c r="R22" s="65"/>
      <c r="S22" s="71"/>
      <c r="T22" s="81"/>
      <c r="U22" s="65"/>
      <c r="V22" s="71"/>
      <c r="W22" s="81"/>
      <c r="X22" s="65"/>
      <c r="Y22" s="71"/>
      <c r="Z22" s="81"/>
      <c r="AA22" s="65"/>
      <c r="AB22" s="96">
        <v>0</v>
      </c>
      <c r="AC22" s="81">
        <v>0</v>
      </c>
    </row>
    <row r="23" spans="1:29" s="42" customFormat="1" ht="12.75">
      <c r="A23" s="40">
        <v>63621</v>
      </c>
      <c r="B23" s="40" t="s">
        <v>115</v>
      </c>
      <c r="C23" s="65">
        <v>80000</v>
      </c>
      <c r="D23" s="71"/>
      <c r="E23" s="81"/>
      <c r="F23" s="65"/>
      <c r="G23" s="71"/>
      <c r="H23" s="81"/>
      <c r="I23" s="65"/>
      <c r="J23" s="71"/>
      <c r="K23" s="81"/>
      <c r="L23" s="65"/>
      <c r="M23" s="71"/>
      <c r="N23" s="81"/>
      <c r="O23" s="65"/>
      <c r="P23" s="71"/>
      <c r="Q23" s="81"/>
      <c r="R23" s="65"/>
      <c r="S23" s="71"/>
      <c r="T23" s="81"/>
      <c r="U23" s="65"/>
      <c r="V23" s="71"/>
      <c r="W23" s="81"/>
      <c r="X23" s="65"/>
      <c r="Y23" s="71"/>
      <c r="Z23" s="81"/>
      <c r="AA23" s="65">
        <f t="shared" si="1"/>
        <v>80000</v>
      </c>
      <c r="AB23" s="96"/>
      <c r="AC23" s="81">
        <f t="shared" si="4"/>
        <v>0</v>
      </c>
    </row>
    <row r="24" spans="1:29" ht="12.75">
      <c r="A24" s="29">
        <v>64</v>
      </c>
      <c r="B24" s="29" t="s">
        <v>11</v>
      </c>
      <c r="C24" s="64">
        <f>SUM(C25:C28)</f>
        <v>0</v>
      </c>
      <c r="D24" s="70"/>
      <c r="E24" s="79"/>
      <c r="F24" s="64">
        <f aca="true" t="shared" si="5" ref="F24:Y24">SUM(F25:F28)</f>
        <v>0</v>
      </c>
      <c r="G24" s="70">
        <f t="shared" si="5"/>
        <v>0</v>
      </c>
      <c r="H24" s="79"/>
      <c r="I24" s="64">
        <f t="shared" si="5"/>
        <v>0</v>
      </c>
      <c r="J24" s="70"/>
      <c r="K24" s="79"/>
      <c r="L24" s="64">
        <f t="shared" si="5"/>
        <v>0</v>
      </c>
      <c r="M24" s="70">
        <f t="shared" si="5"/>
        <v>0</v>
      </c>
      <c r="N24" s="79"/>
      <c r="O24" s="64">
        <f t="shared" si="5"/>
        <v>10</v>
      </c>
      <c r="P24" s="70">
        <f t="shared" si="5"/>
        <v>0</v>
      </c>
      <c r="Q24" s="79">
        <f t="shared" si="5"/>
        <v>0</v>
      </c>
      <c r="R24" s="64">
        <f t="shared" si="5"/>
        <v>0</v>
      </c>
      <c r="S24" s="70"/>
      <c r="T24" s="79"/>
      <c r="U24" s="64">
        <f t="shared" si="5"/>
        <v>0</v>
      </c>
      <c r="V24" s="70">
        <f t="shared" si="5"/>
        <v>0</v>
      </c>
      <c r="W24" s="79"/>
      <c r="X24" s="64">
        <f t="shared" si="5"/>
        <v>0</v>
      </c>
      <c r="Y24" s="70">
        <f t="shared" si="5"/>
        <v>0</v>
      </c>
      <c r="Z24" s="79"/>
      <c r="AA24" s="64">
        <f t="shared" si="1"/>
        <v>10</v>
      </c>
      <c r="AB24" s="96">
        <v>10</v>
      </c>
      <c r="AC24" s="79">
        <v>10</v>
      </c>
    </row>
    <row r="25" spans="1:29" s="42" customFormat="1" ht="12.75">
      <c r="A25" s="40">
        <v>64131</v>
      </c>
      <c r="B25" s="40" t="s">
        <v>12</v>
      </c>
      <c r="C25" s="65"/>
      <c r="D25" s="71"/>
      <c r="E25" s="81"/>
      <c r="F25" s="65"/>
      <c r="G25" s="71"/>
      <c r="H25" s="81"/>
      <c r="I25" s="65"/>
      <c r="J25" s="71"/>
      <c r="K25" s="81"/>
      <c r="L25" s="65"/>
      <c r="M25" s="71"/>
      <c r="N25" s="81"/>
      <c r="O25" s="65"/>
      <c r="P25" s="71"/>
      <c r="Q25" s="81"/>
      <c r="R25" s="65"/>
      <c r="S25" s="71"/>
      <c r="T25" s="81"/>
      <c r="U25" s="65"/>
      <c r="V25" s="71"/>
      <c r="W25" s="81"/>
      <c r="X25" s="65"/>
      <c r="Y25" s="71"/>
      <c r="Z25" s="81"/>
      <c r="AA25" s="65">
        <f t="shared" si="1"/>
        <v>0</v>
      </c>
      <c r="AB25" s="96">
        <f>C25+G25+I25+M25+P25+S25+U25+Y25</f>
        <v>0</v>
      </c>
      <c r="AC25" s="81">
        <f t="shared" si="4"/>
        <v>0</v>
      </c>
    </row>
    <row r="26" spans="1:29" s="42" customFormat="1" ht="12.75">
      <c r="A26" s="40">
        <v>64132</v>
      </c>
      <c r="B26" s="40" t="s">
        <v>13</v>
      </c>
      <c r="C26" s="65"/>
      <c r="D26" s="71"/>
      <c r="E26" s="81"/>
      <c r="F26" s="65"/>
      <c r="G26" s="71"/>
      <c r="H26" s="81"/>
      <c r="I26" s="65"/>
      <c r="J26" s="71"/>
      <c r="K26" s="81"/>
      <c r="L26" s="65"/>
      <c r="M26" s="71"/>
      <c r="N26" s="81"/>
      <c r="O26" s="65">
        <v>10</v>
      </c>
      <c r="P26" s="71"/>
      <c r="Q26" s="81"/>
      <c r="R26" s="65"/>
      <c r="S26" s="71"/>
      <c r="T26" s="81"/>
      <c r="U26" s="65"/>
      <c r="V26" s="71"/>
      <c r="W26" s="81"/>
      <c r="X26" s="65"/>
      <c r="Y26" s="71"/>
      <c r="Z26" s="81"/>
      <c r="AA26" s="65">
        <f t="shared" si="1"/>
        <v>10</v>
      </c>
      <c r="AB26" s="96">
        <f>C26+G26+J26+M26+P26+S26+U26+Y26</f>
        <v>0</v>
      </c>
      <c r="AC26" s="81">
        <f>D26+H26+K26+N26+Q26+T26+V26+Z26</f>
        <v>0</v>
      </c>
    </row>
    <row r="27" spans="1:29" s="42" customFormat="1" ht="12.75">
      <c r="A27" s="40">
        <v>64199</v>
      </c>
      <c r="B27" s="40" t="s">
        <v>14</v>
      </c>
      <c r="C27" s="65"/>
      <c r="D27" s="71"/>
      <c r="E27" s="81"/>
      <c r="F27" s="65"/>
      <c r="G27" s="71"/>
      <c r="H27" s="81"/>
      <c r="I27" s="65"/>
      <c r="J27" s="71"/>
      <c r="K27" s="81"/>
      <c r="L27" s="65"/>
      <c r="M27" s="71"/>
      <c r="N27" s="81"/>
      <c r="O27" s="65"/>
      <c r="P27" s="71"/>
      <c r="Q27" s="81"/>
      <c r="R27" s="65"/>
      <c r="S27" s="71"/>
      <c r="T27" s="81"/>
      <c r="U27" s="65"/>
      <c r="V27" s="71"/>
      <c r="W27" s="81"/>
      <c r="X27" s="65"/>
      <c r="Y27" s="71"/>
      <c r="Z27" s="81"/>
      <c r="AA27" s="65">
        <f t="shared" si="1"/>
        <v>0</v>
      </c>
      <c r="AB27" s="96">
        <f>C27+G27+I27+M27+P27+S27+U27+Y27</f>
        <v>0</v>
      </c>
      <c r="AC27" s="81">
        <f>D27+H27+J27+N27+Q27+T27+V27+Z27</f>
        <v>0</v>
      </c>
    </row>
    <row r="28" spans="1:29" s="42" customFormat="1" ht="12.75">
      <c r="A28" s="40">
        <v>64229</v>
      </c>
      <c r="B28" s="40" t="s">
        <v>94</v>
      </c>
      <c r="C28" s="65"/>
      <c r="D28" s="71"/>
      <c r="E28" s="81"/>
      <c r="F28" s="65"/>
      <c r="G28" s="71"/>
      <c r="H28" s="81"/>
      <c r="I28" s="65"/>
      <c r="J28" s="71"/>
      <c r="K28" s="81"/>
      <c r="L28" s="65"/>
      <c r="M28" s="71"/>
      <c r="N28" s="81"/>
      <c r="O28" s="65"/>
      <c r="P28" s="71"/>
      <c r="Q28" s="81"/>
      <c r="R28" s="65"/>
      <c r="S28" s="71"/>
      <c r="T28" s="81"/>
      <c r="U28" s="65"/>
      <c r="V28" s="71"/>
      <c r="W28" s="81"/>
      <c r="X28" s="65"/>
      <c r="Y28" s="71"/>
      <c r="Z28" s="81"/>
      <c r="AA28" s="65">
        <f t="shared" si="1"/>
        <v>0</v>
      </c>
      <c r="AB28" s="96">
        <f>C28+G28+I28+M28+P28+S28+U28+Y28</f>
        <v>0</v>
      </c>
      <c r="AC28" s="81">
        <f>D28+H28+J28+N28+Q28+T28+V28+Z28</f>
        <v>0</v>
      </c>
    </row>
    <row r="29" spans="1:29" ht="12.75">
      <c r="A29" s="29">
        <v>65</v>
      </c>
      <c r="B29" s="29" t="s">
        <v>81</v>
      </c>
      <c r="C29" s="64">
        <f>SUM(C30+AD30)</f>
        <v>0</v>
      </c>
      <c r="D29" s="70"/>
      <c r="E29" s="79"/>
      <c r="F29" s="64">
        <f>SUM(F30+AE30)</f>
        <v>0</v>
      </c>
      <c r="G29" s="70">
        <f>SUM(G30+AF30)</f>
        <v>0</v>
      </c>
      <c r="H29" s="79"/>
      <c r="I29" s="64">
        <f>SUM(I30+AF30)</f>
        <v>0</v>
      </c>
      <c r="J29" s="70"/>
      <c r="K29" s="79"/>
      <c r="L29" s="64">
        <f>SUM(L30+AG30)</f>
        <v>52000</v>
      </c>
      <c r="M29" s="70">
        <f>SUM(M30+AH30)</f>
        <v>0</v>
      </c>
      <c r="N29" s="79">
        <f>SUM(N30+AI30)</f>
        <v>0</v>
      </c>
      <c r="O29" s="64">
        <f>SUM(O30+AH30)</f>
        <v>198500</v>
      </c>
      <c r="P29" s="70">
        <f>SUM(P30+AI30)</f>
        <v>0</v>
      </c>
      <c r="Q29" s="79">
        <f>SUM(Q30+AJ30)</f>
        <v>0</v>
      </c>
      <c r="R29" s="64">
        <f>SUM(R30+AI30)</f>
        <v>0</v>
      </c>
      <c r="S29" s="70">
        <f>SUM(S30+AJ30)</f>
        <v>0</v>
      </c>
      <c r="T29" s="79"/>
      <c r="U29" s="64">
        <f>SUM(U30+AJ30)</f>
        <v>0</v>
      </c>
      <c r="V29" s="70">
        <f>SUM(V30+AK30)</f>
        <v>0</v>
      </c>
      <c r="W29" s="79"/>
      <c r="X29" s="64">
        <f>SUM(X30+AK30)</f>
        <v>0</v>
      </c>
      <c r="Y29" s="70">
        <f>SUM(Y30+AL30)</f>
        <v>0</v>
      </c>
      <c r="Z29" s="79"/>
      <c r="AA29" s="64">
        <f t="shared" si="1"/>
        <v>250500</v>
      </c>
      <c r="AB29" s="95">
        <v>250500</v>
      </c>
      <c r="AC29" s="79">
        <v>250500</v>
      </c>
    </row>
    <row r="30" spans="1:29" s="42" customFormat="1" ht="12.75">
      <c r="A30" s="40">
        <v>65269</v>
      </c>
      <c r="B30" s="40" t="s">
        <v>15</v>
      </c>
      <c r="C30" s="65"/>
      <c r="D30" s="71"/>
      <c r="E30" s="81"/>
      <c r="F30" s="65"/>
      <c r="G30" s="71"/>
      <c r="H30" s="81"/>
      <c r="I30" s="65"/>
      <c r="J30" s="71"/>
      <c r="K30" s="81"/>
      <c r="L30" s="65">
        <v>52000</v>
      </c>
      <c r="M30" s="71"/>
      <c r="N30" s="81"/>
      <c r="O30" s="65">
        <v>198500</v>
      </c>
      <c r="P30" s="71"/>
      <c r="Q30" s="81"/>
      <c r="R30" s="65"/>
      <c r="S30" s="71"/>
      <c r="T30" s="81"/>
      <c r="U30" s="65"/>
      <c r="V30" s="71"/>
      <c r="W30" s="81"/>
      <c r="X30" s="65"/>
      <c r="Y30" s="71"/>
      <c r="Z30" s="81"/>
      <c r="AA30" s="65">
        <f t="shared" si="1"/>
        <v>250500</v>
      </c>
      <c r="AB30" s="96">
        <f aca="true" t="shared" si="6" ref="AB30:AC37">C30+G30+J30+M30+P30+S30+U30+Y30</f>
        <v>0</v>
      </c>
      <c r="AC30" s="81">
        <f t="shared" si="6"/>
        <v>0</v>
      </c>
    </row>
    <row r="31" spans="1:29" ht="12.75">
      <c r="A31" s="29">
        <v>66</v>
      </c>
      <c r="B31" s="29" t="s">
        <v>69</v>
      </c>
      <c r="C31" s="64">
        <f>SUM(C32:C35)</f>
        <v>0</v>
      </c>
      <c r="D31" s="70"/>
      <c r="E31" s="79"/>
      <c r="F31" s="64">
        <f aca="true" t="shared" si="7" ref="F31:Z31">SUM(F32:F35)</f>
        <v>0</v>
      </c>
      <c r="G31" s="70">
        <f t="shared" si="7"/>
        <v>0</v>
      </c>
      <c r="H31" s="79"/>
      <c r="I31" s="64">
        <f t="shared" si="7"/>
        <v>0</v>
      </c>
      <c r="J31" s="70"/>
      <c r="K31" s="79"/>
      <c r="L31" s="64">
        <f t="shared" si="7"/>
        <v>0</v>
      </c>
      <c r="M31" s="70">
        <f t="shared" si="7"/>
        <v>0</v>
      </c>
      <c r="N31" s="79"/>
      <c r="O31" s="64">
        <f t="shared" si="7"/>
        <v>0</v>
      </c>
      <c r="P31" s="70"/>
      <c r="Q31" s="79"/>
      <c r="R31" s="64">
        <f t="shared" si="7"/>
        <v>12500</v>
      </c>
      <c r="S31" s="70">
        <f t="shared" si="7"/>
        <v>0</v>
      </c>
      <c r="T31" s="79">
        <f t="shared" si="7"/>
        <v>0</v>
      </c>
      <c r="U31" s="64">
        <f t="shared" si="7"/>
        <v>0</v>
      </c>
      <c r="V31" s="70">
        <f t="shared" si="7"/>
        <v>0</v>
      </c>
      <c r="W31" s="79"/>
      <c r="X31" s="64">
        <f t="shared" si="7"/>
        <v>13800</v>
      </c>
      <c r="Y31" s="70">
        <f t="shared" si="7"/>
        <v>0</v>
      </c>
      <c r="Z31" s="79">
        <f t="shared" si="7"/>
        <v>0</v>
      </c>
      <c r="AA31" s="64">
        <f t="shared" si="1"/>
        <v>26300</v>
      </c>
      <c r="AB31" s="95">
        <v>26300</v>
      </c>
      <c r="AC31" s="79">
        <v>26300</v>
      </c>
    </row>
    <row r="32" spans="1:29" s="42" customFormat="1" ht="12.75">
      <c r="A32" s="40">
        <v>66142</v>
      </c>
      <c r="B32" s="40" t="s">
        <v>16</v>
      </c>
      <c r="C32" s="65"/>
      <c r="D32" s="71"/>
      <c r="E32" s="81"/>
      <c r="F32" s="65"/>
      <c r="G32" s="71"/>
      <c r="H32" s="81"/>
      <c r="I32" s="65"/>
      <c r="J32" s="71"/>
      <c r="K32" s="81"/>
      <c r="L32" s="65"/>
      <c r="M32" s="71"/>
      <c r="N32" s="81"/>
      <c r="O32" s="65"/>
      <c r="P32" s="71"/>
      <c r="Q32" s="81"/>
      <c r="R32" s="65">
        <v>600</v>
      </c>
      <c r="S32" s="71"/>
      <c r="T32" s="81"/>
      <c r="U32" s="65"/>
      <c r="V32" s="71"/>
      <c r="W32" s="81"/>
      <c r="X32" s="65"/>
      <c r="Y32" s="71"/>
      <c r="Z32" s="81"/>
      <c r="AA32" s="65">
        <f t="shared" si="1"/>
        <v>600</v>
      </c>
      <c r="AB32" s="96">
        <f t="shared" si="6"/>
        <v>0</v>
      </c>
      <c r="AC32" s="85"/>
    </row>
    <row r="33" spans="1:29" s="42" customFormat="1" ht="12.75">
      <c r="A33" s="40">
        <v>66151</v>
      </c>
      <c r="B33" s="40" t="s">
        <v>17</v>
      </c>
      <c r="C33" s="65"/>
      <c r="D33" s="71"/>
      <c r="E33" s="81"/>
      <c r="F33" s="65"/>
      <c r="G33" s="71"/>
      <c r="H33" s="81"/>
      <c r="I33" s="65"/>
      <c r="J33" s="71"/>
      <c r="K33" s="81"/>
      <c r="L33" s="65"/>
      <c r="M33" s="71"/>
      <c r="N33" s="81"/>
      <c r="O33" s="65"/>
      <c r="P33" s="71"/>
      <c r="Q33" s="81"/>
      <c r="R33" s="65">
        <v>11900</v>
      </c>
      <c r="S33" s="71"/>
      <c r="T33" s="81"/>
      <c r="U33" s="65"/>
      <c r="V33" s="71"/>
      <c r="W33" s="81"/>
      <c r="X33" s="65"/>
      <c r="Y33" s="71"/>
      <c r="Z33" s="81"/>
      <c r="AA33" s="65">
        <f t="shared" si="1"/>
        <v>11900</v>
      </c>
      <c r="AB33" s="96">
        <f t="shared" si="6"/>
        <v>0</v>
      </c>
      <c r="AC33" s="81">
        <f t="shared" si="6"/>
        <v>0</v>
      </c>
    </row>
    <row r="34" spans="1:29" s="42" customFormat="1" ht="12.75">
      <c r="A34" s="40">
        <v>66314</v>
      </c>
      <c r="B34" s="40" t="s">
        <v>70</v>
      </c>
      <c r="C34" s="65"/>
      <c r="D34" s="71"/>
      <c r="E34" s="81"/>
      <c r="F34" s="65"/>
      <c r="G34" s="71"/>
      <c r="H34" s="81"/>
      <c r="I34" s="65"/>
      <c r="J34" s="71"/>
      <c r="K34" s="81"/>
      <c r="L34" s="65"/>
      <c r="M34" s="71"/>
      <c r="N34" s="81"/>
      <c r="O34" s="65"/>
      <c r="P34" s="71"/>
      <c r="Q34" s="81"/>
      <c r="R34" s="65"/>
      <c r="S34" s="71"/>
      <c r="T34" s="81"/>
      <c r="U34" s="65"/>
      <c r="V34" s="71"/>
      <c r="W34" s="81"/>
      <c r="X34" s="65">
        <v>13800</v>
      </c>
      <c r="Y34" s="71"/>
      <c r="Z34" s="81"/>
      <c r="AA34" s="65">
        <f t="shared" si="1"/>
        <v>13800</v>
      </c>
      <c r="AB34" s="96">
        <f t="shared" si="6"/>
        <v>0</v>
      </c>
      <c r="AC34" s="81">
        <f t="shared" si="6"/>
        <v>0</v>
      </c>
    </row>
    <row r="35" spans="1:29" s="42" customFormat="1" ht="12.75">
      <c r="A35" s="40">
        <v>66324</v>
      </c>
      <c r="B35" s="40" t="s">
        <v>71</v>
      </c>
      <c r="C35" s="65"/>
      <c r="D35" s="71"/>
      <c r="E35" s="81"/>
      <c r="F35" s="65"/>
      <c r="G35" s="71"/>
      <c r="H35" s="81"/>
      <c r="I35" s="65"/>
      <c r="J35" s="71"/>
      <c r="K35" s="81"/>
      <c r="L35" s="65"/>
      <c r="M35" s="71"/>
      <c r="N35" s="81"/>
      <c r="O35" s="65"/>
      <c r="P35" s="71"/>
      <c r="Q35" s="81"/>
      <c r="R35" s="65"/>
      <c r="S35" s="71"/>
      <c r="T35" s="81"/>
      <c r="U35" s="65"/>
      <c r="V35" s="71"/>
      <c r="W35" s="81"/>
      <c r="X35" s="65"/>
      <c r="Y35" s="71"/>
      <c r="Z35" s="81"/>
      <c r="AA35" s="65">
        <f t="shared" si="1"/>
        <v>0</v>
      </c>
      <c r="AB35" s="96">
        <f t="shared" si="6"/>
        <v>0</v>
      </c>
      <c r="AC35" s="81">
        <f t="shared" si="6"/>
        <v>0</v>
      </c>
    </row>
    <row r="36" spans="1:29" ht="12.75">
      <c r="A36" s="29">
        <v>67</v>
      </c>
      <c r="B36" s="29" t="s">
        <v>18</v>
      </c>
      <c r="C36" s="64">
        <f>SUM(C37:C39)</f>
        <v>0</v>
      </c>
      <c r="D36" s="70">
        <f>SUM(D37:D39)</f>
        <v>0</v>
      </c>
      <c r="E36" s="79">
        <f aca="true" t="shared" si="8" ref="E36:Z36">SUM(E37:E39)</f>
        <v>0</v>
      </c>
      <c r="F36" s="64">
        <f t="shared" si="8"/>
        <v>297986</v>
      </c>
      <c r="G36" s="70">
        <f t="shared" si="8"/>
        <v>0</v>
      </c>
      <c r="H36" s="79">
        <f t="shared" si="8"/>
        <v>0</v>
      </c>
      <c r="I36" s="64">
        <f t="shared" si="8"/>
        <v>61771</v>
      </c>
      <c r="J36" s="70">
        <f t="shared" si="8"/>
        <v>0</v>
      </c>
      <c r="K36" s="79">
        <f t="shared" si="8"/>
        <v>0</v>
      </c>
      <c r="L36" s="64">
        <f t="shared" si="8"/>
        <v>0</v>
      </c>
      <c r="M36" s="70">
        <f t="shared" si="8"/>
        <v>0</v>
      </c>
      <c r="N36" s="79">
        <f t="shared" si="8"/>
        <v>0</v>
      </c>
      <c r="O36" s="64">
        <f t="shared" si="8"/>
        <v>0</v>
      </c>
      <c r="P36" s="70">
        <f t="shared" si="8"/>
        <v>0</v>
      </c>
      <c r="Q36" s="79">
        <f t="shared" si="8"/>
        <v>0</v>
      </c>
      <c r="R36" s="64">
        <f t="shared" si="8"/>
        <v>0</v>
      </c>
      <c r="S36" s="70">
        <f t="shared" si="8"/>
        <v>0</v>
      </c>
      <c r="T36" s="79">
        <f t="shared" si="8"/>
        <v>0</v>
      </c>
      <c r="U36" s="64">
        <f t="shared" si="8"/>
        <v>0</v>
      </c>
      <c r="V36" s="70">
        <f t="shared" si="8"/>
        <v>0</v>
      </c>
      <c r="W36" s="79">
        <f t="shared" si="8"/>
        <v>0</v>
      </c>
      <c r="X36" s="64">
        <f t="shared" si="8"/>
        <v>0</v>
      </c>
      <c r="Y36" s="70">
        <f t="shared" si="8"/>
        <v>0</v>
      </c>
      <c r="Z36" s="79">
        <f t="shared" si="8"/>
        <v>0</v>
      </c>
      <c r="AA36" s="64">
        <f t="shared" si="1"/>
        <v>359757</v>
      </c>
      <c r="AB36" s="95">
        <v>359757</v>
      </c>
      <c r="AC36" s="79">
        <v>359757</v>
      </c>
    </row>
    <row r="37" spans="1:29" s="42" customFormat="1" ht="12.75">
      <c r="A37" s="40">
        <v>67111</v>
      </c>
      <c r="B37" s="40" t="s">
        <v>19</v>
      </c>
      <c r="C37" s="65"/>
      <c r="D37" s="71"/>
      <c r="E37" s="81"/>
      <c r="F37" s="65">
        <v>297986</v>
      </c>
      <c r="G37" s="71"/>
      <c r="H37" s="81"/>
      <c r="I37" s="65">
        <v>61771</v>
      </c>
      <c r="J37" s="71"/>
      <c r="K37" s="81"/>
      <c r="L37" s="65"/>
      <c r="M37" s="71"/>
      <c r="N37" s="81"/>
      <c r="O37" s="65"/>
      <c r="P37" s="71"/>
      <c r="Q37" s="81"/>
      <c r="R37" s="65"/>
      <c r="S37" s="71"/>
      <c r="T37" s="81"/>
      <c r="U37" s="65"/>
      <c r="V37" s="71"/>
      <c r="W37" s="81"/>
      <c r="X37" s="65"/>
      <c r="Y37" s="71"/>
      <c r="Z37" s="81"/>
      <c r="AA37" s="65">
        <f t="shared" si="1"/>
        <v>359757</v>
      </c>
      <c r="AB37" s="96">
        <f t="shared" si="6"/>
        <v>0</v>
      </c>
      <c r="AC37" s="81">
        <f t="shared" si="6"/>
        <v>0</v>
      </c>
    </row>
    <row r="38" spans="1:29" s="42" customFormat="1" ht="12.75">
      <c r="A38" s="40">
        <v>67121</v>
      </c>
      <c r="B38" s="40" t="s">
        <v>72</v>
      </c>
      <c r="C38" s="65"/>
      <c r="D38" s="71"/>
      <c r="E38" s="81"/>
      <c r="F38" s="65"/>
      <c r="G38" s="71"/>
      <c r="H38" s="81"/>
      <c r="I38" s="65"/>
      <c r="J38" s="71"/>
      <c r="K38" s="81"/>
      <c r="L38" s="65"/>
      <c r="M38" s="71"/>
      <c r="N38" s="81"/>
      <c r="O38" s="65"/>
      <c r="P38" s="71"/>
      <c r="Q38" s="81"/>
      <c r="R38" s="65"/>
      <c r="S38" s="71"/>
      <c r="T38" s="81"/>
      <c r="U38" s="65"/>
      <c r="V38" s="71"/>
      <c r="W38" s="81"/>
      <c r="X38" s="65"/>
      <c r="Y38" s="71"/>
      <c r="Z38" s="81"/>
      <c r="AA38" s="65">
        <f t="shared" si="1"/>
        <v>0</v>
      </c>
      <c r="AB38" s="96">
        <f aca="true" t="shared" si="9" ref="AB38:AC47">C38+G38+I38+M38+P38+S38+U38+Y38</f>
        <v>0</v>
      </c>
      <c r="AC38" s="81">
        <f t="shared" si="9"/>
        <v>0</v>
      </c>
    </row>
    <row r="39" spans="1:29" s="42" customFormat="1" ht="12.75">
      <c r="A39" s="40">
        <v>68311</v>
      </c>
      <c r="B39" s="40" t="s">
        <v>121</v>
      </c>
      <c r="C39" s="65"/>
      <c r="D39" s="71"/>
      <c r="E39" s="81"/>
      <c r="F39" s="65"/>
      <c r="G39" s="71"/>
      <c r="H39" s="81"/>
      <c r="I39" s="65"/>
      <c r="J39" s="71"/>
      <c r="K39" s="81"/>
      <c r="L39" s="65"/>
      <c r="M39" s="71"/>
      <c r="N39" s="81"/>
      <c r="O39" s="65"/>
      <c r="P39" s="71"/>
      <c r="Q39" s="81"/>
      <c r="R39" s="65"/>
      <c r="S39" s="71"/>
      <c r="T39" s="81"/>
      <c r="U39" s="65"/>
      <c r="V39" s="71"/>
      <c r="W39" s="81"/>
      <c r="X39" s="65"/>
      <c r="Y39" s="71"/>
      <c r="Z39" s="81"/>
      <c r="AA39" s="65">
        <f t="shared" si="1"/>
        <v>0</v>
      </c>
      <c r="AB39" s="96">
        <f t="shared" si="9"/>
        <v>0</v>
      </c>
      <c r="AC39" s="81">
        <f t="shared" si="9"/>
        <v>0</v>
      </c>
    </row>
    <row r="40" spans="1:29" ht="12.75">
      <c r="A40" s="29">
        <v>7</v>
      </c>
      <c r="B40" s="29" t="s">
        <v>80</v>
      </c>
      <c r="C40" s="64"/>
      <c r="D40" s="70"/>
      <c r="E40" s="79"/>
      <c r="F40" s="64">
        <f>SUM(F41+AD41)</f>
        <v>0</v>
      </c>
      <c r="G40" s="70"/>
      <c r="H40" s="79"/>
      <c r="I40" s="64">
        <f>SUM(I41+AE41)</f>
        <v>0</v>
      </c>
      <c r="J40" s="70"/>
      <c r="K40" s="79"/>
      <c r="L40" s="64">
        <f>SUM(L41+AF41)</f>
        <v>0</v>
      </c>
      <c r="M40" s="70"/>
      <c r="N40" s="79"/>
      <c r="O40" s="64">
        <f>SUM(O41+AG41)</f>
        <v>0</v>
      </c>
      <c r="P40" s="70"/>
      <c r="Q40" s="79"/>
      <c r="R40" s="64">
        <f>SUM(R41+AH41)</f>
        <v>0</v>
      </c>
      <c r="S40" s="70"/>
      <c r="T40" s="79"/>
      <c r="U40" s="64">
        <f>SUM(U41+AI41)</f>
        <v>2600</v>
      </c>
      <c r="V40" s="70">
        <f>SUM(V41+AJ41)</f>
        <v>0</v>
      </c>
      <c r="W40" s="79">
        <f>SUM(W41+AK41)</f>
        <v>0</v>
      </c>
      <c r="X40" s="64">
        <f>SUM(X41+AK41)</f>
        <v>0</v>
      </c>
      <c r="Y40" s="70">
        <f>SUM(Y41+AL41)</f>
        <v>0</v>
      </c>
      <c r="Z40" s="79"/>
      <c r="AA40" s="64">
        <f t="shared" si="1"/>
        <v>2600</v>
      </c>
      <c r="AB40" s="95">
        <v>2600</v>
      </c>
      <c r="AC40" s="86">
        <v>2600</v>
      </c>
    </row>
    <row r="41" spans="1:29" ht="12.75">
      <c r="A41" s="29">
        <v>72</v>
      </c>
      <c r="B41" s="29" t="s">
        <v>95</v>
      </c>
      <c r="C41" s="64">
        <f>SUM(C42:C44)</f>
        <v>0</v>
      </c>
      <c r="D41" s="70"/>
      <c r="E41" s="79"/>
      <c r="F41" s="64">
        <f>SUM(F42:F44)</f>
        <v>0</v>
      </c>
      <c r="G41" s="70"/>
      <c r="H41" s="79"/>
      <c r="I41" s="64">
        <f>SUM(I42:I44)</f>
        <v>0</v>
      </c>
      <c r="J41" s="70"/>
      <c r="K41" s="79"/>
      <c r="L41" s="64">
        <f>SUM(L42:L44)</f>
        <v>0</v>
      </c>
      <c r="M41" s="70"/>
      <c r="N41" s="79"/>
      <c r="O41" s="64">
        <f>SUM(O42:O44)</f>
        <v>0</v>
      </c>
      <c r="P41" s="70"/>
      <c r="Q41" s="79"/>
      <c r="R41" s="64">
        <f>SUM(R42:R44)</f>
        <v>0</v>
      </c>
      <c r="S41" s="70"/>
      <c r="T41" s="79"/>
      <c r="U41" s="64">
        <f>SUM(U42:U44)</f>
        <v>2600</v>
      </c>
      <c r="V41" s="70">
        <f>SUM(V42:V44)</f>
        <v>0</v>
      </c>
      <c r="W41" s="79">
        <f>SUM(W42:W44)</f>
        <v>0</v>
      </c>
      <c r="X41" s="64">
        <f>SUM(X42:X44)</f>
        <v>0</v>
      </c>
      <c r="Y41" s="70"/>
      <c r="Z41" s="79"/>
      <c r="AA41" s="64">
        <f t="shared" si="1"/>
        <v>2600</v>
      </c>
      <c r="AB41" s="95">
        <v>2600</v>
      </c>
      <c r="AC41" s="82">
        <v>2600</v>
      </c>
    </row>
    <row r="42" spans="1:29" s="42" customFormat="1" ht="12.75">
      <c r="A42" s="40">
        <v>72129</v>
      </c>
      <c r="B42" s="40" t="s">
        <v>20</v>
      </c>
      <c r="C42" s="65"/>
      <c r="D42" s="71"/>
      <c r="E42" s="81"/>
      <c r="F42" s="65"/>
      <c r="G42" s="71"/>
      <c r="H42" s="81"/>
      <c r="I42" s="65"/>
      <c r="J42" s="71"/>
      <c r="K42" s="81"/>
      <c r="L42" s="65"/>
      <c r="M42" s="71"/>
      <c r="N42" s="81"/>
      <c r="O42" s="65"/>
      <c r="P42" s="71"/>
      <c r="Q42" s="81"/>
      <c r="R42" s="65"/>
      <c r="S42" s="71"/>
      <c r="T42" s="81"/>
      <c r="U42" s="65">
        <v>2600</v>
      </c>
      <c r="V42" s="71"/>
      <c r="W42" s="81"/>
      <c r="X42" s="65"/>
      <c r="Y42" s="71"/>
      <c r="Z42" s="81"/>
      <c r="AA42" s="65">
        <f t="shared" si="1"/>
        <v>2600</v>
      </c>
      <c r="AB42" s="96"/>
      <c r="AC42" s="81">
        <f>E42+H42+J42+N42+Q42+T42+W42+Z42</f>
        <v>0</v>
      </c>
    </row>
    <row r="43" spans="1:29" s="42" customFormat="1" ht="12.75">
      <c r="A43" s="40">
        <v>72273</v>
      </c>
      <c r="B43" s="40" t="s">
        <v>21</v>
      </c>
      <c r="C43" s="65"/>
      <c r="D43" s="71"/>
      <c r="E43" s="81"/>
      <c r="F43" s="65"/>
      <c r="G43" s="71"/>
      <c r="H43" s="81"/>
      <c r="I43" s="65"/>
      <c r="J43" s="71"/>
      <c r="K43" s="81"/>
      <c r="L43" s="65"/>
      <c r="M43" s="71"/>
      <c r="N43" s="81"/>
      <c r="O43" s="65"/>
      <c r="P43" s="71"/>
      <c r="Q43" s="81"/>
      <c r="R43" s="65"/>
      <c r="S43" s="71"/>
      <c r="T43" s="81"/>
      <c r="U43" s="65"/>
      <c r="V43" s="71"/>
      <c r="W43" s="81"/>
      <c r="X43" s="65"/>
      <c r="Y43" s="71"/>
      <c r="Z43" s="81"/>
      <c r="AA43" s="65">
        <f t="shared" si="1"/>
        <v>0</v>
      </c>
      <c r="AB43" s="96">
        <f t="shared" si="9"/>
        <v>0</v>
      </c>
      <c r="AC43" s="81">
        <f t="shared" si="9"/>
        <v>0</v>
      </c>
    </row>
    <row r="44" spans="1:29" s="42" customFormat="1" ht="12.75">
      <c r="A44" s="40">
        <v>72319</v>
      </c>
      <c r="B44" s="40" t="s">
        <v>22</v>
      </c>
      <c r="C44" s="65"/>
      <c r="D44" s="71"/>
      <c r="E44" s="81"/>
      <c r="F44" s="65"/>
      <c r="G44" s="71"/>
      <c r="H44" s="81"/>
      <c r="I44" s="65"/>
      <c r="J44" s="71"/>
      <c r="K44" s="81"/>
      <c r="L44" s="65"/>
      <c r="M44" s="71"/>
      <c r="N44" s="81"/>
      <c r="O44" s="65"/>
      <c r="P44" s="71"/>
      <c r="Q44" s="81"/>
      <c r="R44" s="65"/>
      <c r="S44" s="71"/>
      <c r="T44" s="81"/>
      <c r="U44" s="65"/>
      <c r="V44" s="71"/>
      <c r="W44" s="81"/>
      <c r="X44" s="65"/>
      <c r="Y44" s="71"/>
      <c r="Z44" s="81"/>
      <c r="AA44" s="65">
        <f t="shared" si="1"/>
        <v>0</v>
      </c>
      <c r="AB44" s="96">
        <f t="shared" si="9"/>
        <v>0</v>
      </c>
      <c r="AC44" s="81">
        <f t="shared" si="9"/>
        <v>0</v>
      </c>
    </row>
    <row r="45" spans="1:29" ht="12.75">
      <c r="A45" s="29">
        <v>8</v>
      </c>
      <c r="B45" s="29" t="s">
        <v>85</v>
      </c>
      <c r="C45" s="64">
        <f>SUM(C46+AD46)</f>
        <v>0</v>
      </c>
      <c r="D45" s="70"/>
      <c r="E45" s="79"/>
      <c r="F45" s="64">
        <f>SUM(F46+AE46)</f>
        <v>0</v>
      </c>
      <c r="G45" s="70"/>
      <c r="H45" s="79"/>
      <c r="I45" s="64">
        <f>SUM(I46+AF46)</f>
        <v>0</v>
      </c>
      <c r="J45" s="70"/>
      <c r="K45" s="79"/>
      <c r="L45" s="64">
        <f>SUM(L46+AG46)</f>
        <v>0</v>
      </c>
      <c r="M45" s="70"/>
      <c r="N45" s="79"/>
      <c r="O45" s="64">
        <f>SUM(O46+AH46)</f>
        <v>0</v>
      </c>
      <c r="P45" s="70"/>
      <c r="Q45" s="79"/>
      <c r="R45" s="64">
        <f>SUM(R46+AI46)</f>
        <v>0</v>
      </c>
      <c r="S45" s="70"/>
      <c r="T45" s="79"/>
      <c r="U45" s="64">
        <f>SUM(U46+AJ46)</f>
        <v>0</v>
      </c>
      <c r="V45" s="70">
        <f>SUM(V46+AK46)</f>
        <v>0</v>
      </c>
      <c r="W45" s="79"/>
      <c r="X45" s="64">
        <f>SUM(X46+AK46)</f>
        <v>0</v>
      </c>
      <c r="Y45" s="70">
        <f>SUM(Y46+AL46)</f>
        <v>0</v>
      </c>
      <c r="Z45" s="79"/>
      <c r="AA45" s="64">
        <f t="shared" si="1"/>
        <v>0</v>
      </c>
      <c r="AB45" s="95">
        <f t="shared" si="9"/>
        <v>0</v>
      </c>
      <c r="AC45" s="79">
        <f t="shared" si="9"/>
        <v>0</v>
      </c>
    </row>
    <row r="46" spans="1:29" ht="12.75">
      <c r="A46" s="29">
        <v>84</v>
      </c>
      <c r="B46" s="29" t="s">
        <v>96</v>
      </c>
      <c r="C46" s="64">
        <f>SUM(C47+AC47)</f>
        <v>0</v>
      </c>
      <c r="D46" s="70"/>
      <c r="E46" s="79"/>
      <c r="F46" s="64">
        <f>SUM(F47+AD47)</f>
        <v>0</v>
      </c>
      <c r="G46" s="70"/>
      <c r="H46" s="79"/>
      <c r="I46" s="64">
        <f>SUM(I47+AE47)</f>
        <v>0</v>
      </c>
      <c r="J46" s="70"/>
      <c r="K46" s="79"/>
      <c r="L46" s="64">
        <f>SUM(L47+AF47)</f>
        <v>0</v>
      </c>
      <c r="M46" s="70"/>
      <c r="N46" s="79"/>
      <c r="O46" s="64">
        <f>SUM(O47+AG47)</f>
        <v>0</v>
      </c>
      <c r="P46" s="70"/>
      <c r="Q46" s="79"/>
      <c r="R46" s="64">
        <f>SUM(R47+AH47)</f>
        <v>0</v>
      </c>
      <c r="S46" s="70"/>
      <c r="T46" s="79"/>
      <c r="U46" s="64">
        <f>SUM(U47+AI47)</f>
        <v>0</v>
      </c>
      <c r="V46" s="70"/>
      <c r="W46" s="79"/>
      <c r="X46" s="64">
        <f>SUM(X47+AJ47)</f>
        <v>0</v>
      </c>
      <c r="Y46" s="70"/>
      <c r="Z46" s="79"/>
      <c r="AA46" s="64">
        <f t="shared" si="1"/>
        <v>0</v>
      </c>
      <c r="AB46" s="95">
        <f t="shared" si="9"/>
        <v>0</v>
      </c>
      <c r="AC46" s="79">
        <f t="shared" si="9"/>
        <v>0</v>
      </c>
    </row>
    <row r="47" spans="1:29" s="42" customFormat="1" ht="12.75">
      <c r="A47" s="40">
        <v>84221</v>
      </c>
      <c r="B47" s="40" t="s">
        <v>84</v>
      </c>
      <c r="C47" s="65"/>
      <c r="D47" s="71"/>
      <c r="E47" s="81"/>
      <c r="F47" s="65"/>
      <c r="G47" s="71"/>
      <c r="H47" s="81"/>
      <c r="I47" s="65"/>
      <c r="J47" s="71"/>
      <c r="K47" s="81"/>
      <c r="L47" s="65"/>
      <c r="M47" s="71"/>
      <c r="N47" s="81"/>
      <c r="O47" s="65"/>
      <c r="P47" s="71"/>
      <c r="Q47" s="81"/>
      <c r="R47" s="65"/>
      <c r="S47" s="71"/>
      <c r="T47" s="81"/>
      <c r="U47" s="65"/>
      <c r="V47" s="71"/>
      <c r="W47" s="81"/>
      <c r="X47" s="65"/>
      <c r="Y47" s="71"/>
      <c r="Z47" s="81"/>
      <c r="AA47" s="65">
        <f t="shared" si="1"/>
        <v>0</v>
      </c>
      <c r="AB47" s="96">
        <f t="shared" si="9"/>
        <v>0</v>
      </c>
      <c r="AC47" s="81">
        <f t="shared" si="9"/>
        <v>0</v>
      </c>
    </row>
    <row r="48" spans="1:29" s="1" customFormat="1" ht="12.75">
      <c r="A48" s="41">
        <v>9221</v>
      </c>
      <c r="B48" s="41" t="s">
        <v>144</v>
      </c>
      <c r="C48" s="66"/>
      <c r="D48" s="72"/>
      <c r="E48" s="82"/>
      <c r="F48" s="66"/>
      <c r="G48" s="72"/>
      <c r="H48" s="82"/>
      <c r="I48" s="66"/>
      <c r="J48" s="72"/>
      <c r="K48" s="82"/>
      <c r="L48" s="66"/>
      <c r="M48" s="72"/>
      <c r="N48" s="82"/>
      <c r="O48" s="66">
        <v>-11300</v>
      </c>
      <c r="P48" s="72"/>
      <c r="Q48" s="82"/>
      <c r="R48" s="66">
        <v>42000</v>
      </c>
      <c r="S48" s="72"/>
      <c r="T48" s="82"/>
      <c r="U48" s="66">
        <v>39800</v>
      </c>
      <c r="V48" s="72"/>
      <c r="W48" s="82"/>
      <c r="X48" s="66"/>
      <c r="Y48" s="72"/>
      <c r="Z48" s="82"/>
      <c r="AA48" s="66">
        <f t="shared" si="1"/>
        <v>70500</v>
      </c>
      <c r="AB48" s="97">
        <v>70500</v>
      </c>
      <c r="AC48" s="82">
        <v>70500</v>
      </c>
    </row>
    <row r="49" spans="1:29" ht="12.75">
      <c r="A49" s="26"/>
      <c r="B49" s="29" t="s">
        <v>93</v>
      </c>
      <c r="C49" s="64">
        <f aca="true" t="shared" si="10" ref="C49:Z49">SUM(C9+C40+C45+C48)</f>
        <v>5662283</v>
      </c>
      <c r="D49" s="70">
        <f t="shared" si="10"/>
        <v>0</v>
      </c>
      <c r="E49" s="79">
        <f t="shared" si="10"/>
        <v>0</v>
      </c>
      <c r="F49" s="79">
        <f t="shared" si="10"/>
        <v>297986</v>
      </c>
      <c r="G49" s="70">
        <f t="shared" si="10"/>
        <v>0</v>
      </c>
      <c r="H49" s="79">
        <f t="shared" si="10"/>
        <v>0</v>
      </c>
      <c r="I49" s="64">
        <f t="shared" si="10"/>
        <v>61771</v>
      </c>
      <c r="J49" s="70">
        <f t="shared" si="10"/>
        <v>0</v>
      </c>
      <c r="K49" s="79">
        <f t="shared" si="10"/>
        <v>0</v>
      </c>
      <c r="L49" s="64">
        <f t="shared" si="10"/>
        <v>60000</v>
      </c>
      <c r="M49" s="70">
        <f t="shared" si="10"/>
        <v>0</v>
      </c>
      <c r="N49" s="79">
        <f t="shared" si="10"/>
        <v>0</v>
      </c>
      <c r="O49" s="64">
        <f t="shared" si="10"/>
        <v>187210</v>
      </c>
      <c r="P49" s="70">
        <f t="shared" si="10"/>
        <v>0</v>
      </c>
      <c r="Q49" s="79">
        <f t="shared" si="10"/>
        <v>0</v>
      </c>
      <c r="R49" s="64">
        <f t="shared" si="10"/>
        <v>54500</v>
      </c>
      <c r="S49" s="70">
        <f t="shared" si="10"/>
        <v>0</v>
      </c>
      <c r="T49" s="79">
        <f t="shared" si="10"/>
        <v>0</v>
      </c>
      <c r="U49" s="64">
        <f t="shared" si="10"/>
        <v>42400</v>
      </c>
      <c r="V49" s="70">
        <f t="shared" si="10"/>
        <v>0</v>
      </c>
      <c r="W49" s="79">
        <f t="shared" si="10"/>
        <v>0</v>
      </c>
      <c r="X49" s="64">
        <f t="shared" si="10"/>
        <v>13800</v>
      </c>
      <c r="Y49" s="70">
        <f t="shared" si="10"/>
        <v>0</v>
      </c>
      <c r="Z49" s="79">
        <f t="shared" si="10"/>
        <v>0</v>
      </c>
      <c r="AA49" s="64">
        <f>C49+F49+I49+L49+O49+R49+U49+X49</f>
        <v>6379950</v>
      </c>
      <c r="AB49" s="89">
        <f>AB40+AB9+AB48</f>
        <v>6379950</v>
      </c>
      <c r="AC49" s="79">
        <f>AC40+AC9+AC48</f>
        <v>6379950</v>
      </c>
    </row>
    <row r="50" spans="1:29" ht="6" customHeight="1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57"/>
    </row>
    <row r="51" spans="1:29" ht="13.5" thickBot="1">
      <c r="A51" s="32" t="s">
        <v>107</v>
      </c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56"/>
    </row>
    <row r="52" spans="1:29" ht="13.5" thickBot="1">
      <c r="A52" s="25" t="s">
        <v>117</v>
      </c>
      <c r="B52" s="25"/>
      <c r="C52" s="104" t="s">
        <v>31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6"/>
      <c r="AA52" s="48"/>
      <c r="AB52" s="46"/>
      <c r="AC52" s="58"/>
    </row>
    <row r="53" spans="1:29" ht="12.75">
      <c r="A53" s="25"/>
      <c r="B53" s="25"/>
      <c r="C53" s="101" t="s">
        <v>30</v>
      </c>
      <c r="D53" s="102"/>
      <c r="E53" s="102"/>
      <c r="F53" s="102"/>
      <c r="G53" s="102"/>
      <c r="H53" s="102"/>
      <c r="I53" s="102"/>
      <c r="J53" s="102"/>
      <c r="K53" s="103"/>
      <c r="L53" s="101" t="s">
        <v>61</v>
      </c>
      <c r="M53" s="102"/>
      <c r="N53" s="103"/>
      <c r="O53" s="101" t="s">
        <v>62</v>
      </c>
      <c r="P53" s="102"/>
      <c r="Q53" s="103"/>
      <c r="R53" s="101" t="s">
        <v>63</v>
      </c>
      <c r="S53" s="102"/>
      <c r="T53" s="103"/>
      <c r="U53" s="101" t="s">
        <v>109</v>
      </c>
      <c r="V53" s="102"/>
      <c r="W53" s="103"/>
      <c r="X53" s="101" t="s">
        <v>104</v>
      </c>
      <c r="Y53" s="102"/>
      <c r="Z53" s="103"/>
      <c r="AA53" s="49" t="s">
        <v>64</v>
      </c>
      <c r="AB53" s="50" t="s">
        <v>64</v>
      </c>
      <c r="AC53" s="55"/>
    </row>
    <row r="54" spans="1:29" ht="12.75">
      <c r="A54" s="39" t="s">
        <v>0</v>
      </c>
      <c r="B54" s="27" t="s">
        <v>1</v>
      </c>
      <c r="C54" s="98" t="s">
        <v>3</v>
      </c>
      <c r="D54" s="99"/>
      <c r="E54" s="100"/>
      <c r="F54" s="98" t="s">
        <v>4</v>
      </c>
      <c r="G54" s="99"/>
      <c r="H54" s="100"/>
      <c r="I54" s="98" t="s">
        <v>106</v>
      </c>
      <c r="J54" s="99"/>
      <c r="K54" s="100"/>
      <c r="L54" s="98" t="s">
        <v>105</v>
      </c>
      <c r="M54" s="99"/>
      <c r="N54" s="100"/>
      <c r="O54" s="98" t="s">
        <v>103</v>
      </c>
      <c r="P54" s="99"/>
      <c r="Q54" s="100"/>
      <c r="R54" s="98" t="s">
        <v>111</v>
      </c>
      <c r="S54" s="99"/>
      <c r="T54" s="100"/>
      <c r="U54" s="98" t="s">
        <v>110</v>
      </c>
      <c r="V54" s="99"/>
      <c r="W54" s="100"/>
      <c r="X54" s="98" t="s">
        <v>112</v>
      </c>
      <c r="Y54" s="99"/>
      <c r="Z54" s="100"/>
      <c r="AA54" s="59">
        <v>2020</v>
      </c>
      <c r="AB54" s="60">
        <v>2021</v>
      </c>
      <c r="AC54" s="61">
        <v>2022</v>
      </c>
    </row>
    <row r="55" spans="1:29" ht="12.75">
      <c r="A55" s="26"/>
      <c r="B55" s="27"/>
      <c r="C55" s="62" t="s">
        <v>102</v>
      </c>
      <c r="D55" s="87" t="s">
        <v>124</v>
      </c>
      <c r="E55" s="77" t="s">
        <v>125</v>
      </c>
      <c r="F55" s="62" t="s">
        <v>102</v>
      </c>
      <c r="G55" s="87" t="s">
        <v>124</v>
      </c>
      <c r="H55" s="77" t="s">
        <v>125</v>
      </c>
      <c r="I55" s="62" t="s">
        <v>102</v>
      </c>
      <c r="J55" s="87" t="s">
        <v>124</v>
      </c>
      <c r="K55" s="77" t="s">
        <v>125</v>
      </c>
      <c r="L55" s="62" t="s">
        <v>102</v>
      </c>
      <c r="M55" s="87" t="s">
        <v>124</v>
      </c>
      <c r="N55" s="77" t="s">
        <v>125</v>
      </c>
      <c r="O55" s="62" t="s">
        <v>102</v>
      </c>
      <c r="P55" s="87" t="s">
        <v>124</v>
      </c>
      <c r="Q55" s="77" t="s">
        <v>125</v>
      </c>
      <c r="R55" s="62" t="s">
        <v>102</v>
      </c>
      <c r="S55" s="87" t="s">
        <v>124</v>
      </c>
      <c r="T55" s="77" t="s">
        <v>125</v>
      </c>
      <c r="U55" s="62" t="s">
        <v>102</v>
      </c>
      <c r="V55" s="87" t="s">
        <v>124</v>
      </c>
      <c r="W55" s="77" t="s">
        <v>125</v>
      </c>
      <c r="X55" s="62" t="s">
        <v>102</v>
      </c>
      <c r="Y55" s="87" t="s">
        <v>124</v>
      </c>
      <c r="Z55" s="77" t="s">
        <v>125</v>
      </c>
      <c r="AA55" s="67" t="s">
        <v>102</v>
      </c>
      <c r="AB55" s="93" t="s">
        <v>126</v>
      </c>
      <c r="AC55" s="77" t="s">
        <v>126</v>
      </c>
    </row>
    <row r="56" spans="1:29" ht="12.75">
      <c r="A56" s="26"/>
      <c r="B56" s="28"/>
      <c r="C56" s="63">
        <v>1</v>
      </c>
      <c r="D56" s="88">
        <v>2</v>
      </c>
      <c r="E56" s="78">
        <v>3</v>
      </c>
      <c r="F56" s="63">
        <v>4</v>
      </c>
      <c r="G56" s="88">
        <v>5</v>
      </c>
      <c r="H56" s="78">
        <v>6</v>
      </c>
      <c r="I56" s="63">
        <v>7</v>
      </c>
      <c r="J56" s="88">
        <v>8</v>
      </c>
      <c r="K56" s="78">
        <v>9</v>
      </c>
      <c r="L56" s="63">
        <v>10</v>
      </c>
      <c r="M56" s="88">
        <v>11</v>
      </c>
      <c r="N56" s="78">
        <v>12</v>
      </c>
      <c r="O56" s="63">
        <v>13</v>
      </c>
      <c r="P56" s="88">
        <v>14</v>
      </c>
      <c r="Q56" s="78">
        <v>15</v>
      </c>
      <c r="R56" s="63">
        <v>16</v>
      </c>
      <c r="S56" s="88">
        <v>17</v>
      </c>
      <c r="T56" s="78">
        <v>18</v>
      </c>
      <c r="U56" s="63">
        <v>19</v>
      </c>
      <c r="V56" s="88">
        <v>20</v>
      </c>
      <c r="W56" s="78">
        <v>21</v>
      </c>
      <c r="X56" s="63">
        <v>22</v>
      </c>
      <c r="Y56" s="88">
        <v>23</v>
      </c>
      <c r="Z56" s="78">
        <v>24</v>
      </c>
      <c r="AA56" s="63">
        <v>25</v>
      </c>
      <c r="AB56" s="94">
        <v>26</v>
      </c>
      <c r="AC56" s="83">
        <v>27</v>
      </c>
    </row>
    <row r="57" spans="1:29" ht="12.75">
      <c r="A57" s="35">
        <v>3</v>
      </c>
      <c r="B57" s="35" t="s">
        <v>23</v>
      </c>
      <c r="C57" s="64">
        <f>SUM(C58+C69+C111+C116)</f>
        <v>5582283</v>
      </c>
      <c r="D57" s="89">
        <f aca="true" t="shared" si="11" ref="D57:AC57">SUM(D58+D69+D111+D116)</f>
        <v>0</v>
      </c>
      <c r="E57" s="79">
        <f t="shared" si="11"/>
        <v>0</v>
      </c>
      <c r="F57" s="64">
        <f t="shared" si="11"/>
        <v>297986</v>
      </c>
      <c r="G57" s="89">
        <f t="shared" si="11"/>
        <v>0</v>
      </c>
      <c r="H57" s="79">
        <f t="shared" si="11"/>
        <v>0</v>
      </c>
      <c r="I57" s="64">
        <f t="shared" si="11"/>
        <v>61771</v>
      </c>
      <c r="J57" s="89">
        <f t="shared" si="11"/>
        <v>0</v>
      </c>
      <c r="K57" s="79">
        <f t="shared" si="11"/>
        <v>0</v>
      </c>
      <c r="L57" s="64">
        <f t="shared" si="11"/>
        <v>60000</v>
      </c>
      <c r="M57" s="89">
        <f t="shared" si="11"/>
        <v>0</v>
      </c>
      <c r="N57" s="79">
        <f t="shared" si="11"/>
        <v>0</v>
      </c>
      <c r="O57" s="64">
        <f t="shared" si="11"/>
        <v>187210</v>
      </c>
      <c r="P57" s="89">
        <f t="shared" si="11"/>
        <v>0</v>
      </c>
      <c r="Q57" s="79">
        <f t="shared" si="11"/>
        <v>0</v>
      </c>
      <c r="R57" s="64">
        <f t="shared" si="11"/>
        <v>30000</v>
      </c>
      <c r="S57" s="89">
        <f t="shared" si="11"/>
        <v>0</v>
      </c>
      <c r="T57" s="79">
        <f t="shared" si="11"/>
        <v>0</v>
      </c>
      <c r="U57" s="64">
        <f t="shared" si="11"/>
        <v>39800</v>
      </c>
      <c r="V57" s="89">
        <f t="shared" si="11"/>
        <v>0</v>
      </c>
      <c r="W57" s="79">
        <f t="shared" si="11"/>
        <v>0</v>
      </c>
      <c r="X57" s="64">
        <f t="shared" si="11"/>
        <v>11800</v>
      </c>
      <c r="Y57" s="89">
        <f t="shared" si="11"/>
        <v>0</v>
      </c>
      <c r="Z57" s="79">
        <f t="shared" si="11"/>
        <v>0</v>
      </c>
      <c r="AA57" s="64">
        <f t="shared" si="11"/>
        <v>6270850</v>
      </c>
      <c r="AB57" s="89">
        <f t="shared" si="11"/>
        <v>6270850</v>
      </c>
      <c r="AC57" s="79">
        <f t="shared" si="11"/>
        <v>6270850</v>
      </c>
    </row>
    <row r="58" spans="1:29" ht="12.75">
      <c r="A58" s="29">
        <v>31</v>
      </c>
      <c r="B58" s="29" t="s">
        <v>24</v>
      </c>
      <c r="C58" s="64">
        <f>C59+C63+C67</f>
        <v>5291829</v>
      </c>
      <c r="D58" s="89">
        <f aca="true" t="shared" si="12" ref="D58:AA58">D59+D63+D67</f>
        <v>0</v>
      </c>
      <c r="E58" s="79">
        <f t="shared" si="12"/>
        <v>0</v>
      </c>
      <c r="F58" s="64">
        <f t="shared" si="12"/>
        <v>0</v>
      </c>
      <c r="G58" s="89">
        <f t="shared" si="12"/>
        <v>0</v>
      </c>
      <c r="H58" s="79">
        <f t="shared" si="12"/>
        <v>0</v>
      </c>
      <c r="I58" s="64">
        <f t="shared" si="12"/>
        <v>19121</v>
      </c>
      <c r="J58" s="89">
        <f t="shared" si="12"/>
        <v>0</v>
      </c>
      <c r="K58" s="79">
        <f t="shared" si="12"/>
        <v>0</v>
      </c>
      <c r="L58" s="64">
        <f t="shared" si="12"/>
        <v>0</v>
      </c>
      <c r="M58" s="89">
        <f t="shared" si="12"/>
        <v>0</v>
      </c>
      <c r="N58" s="79">
        <f t="shared" si="12"/>
        <v>0</v>
      </c>
      <c r="O58" s="64">
        <f t="shared" si="12"/>
        <v>0</v>
      </c>
      <c r="P58" s="89">
        <f t="shared" si="12"/>
        <v>0</v>
      </c>
      <c r="Q58" s="79">
        <f t="shared" si="12"/>
        <v>0</v>
      </c>
      <c r="R58" s="64">
        <f t="shared" si="12"/>
        <v>0</v>
      </c>
      <c r="S58" s="89">
        <f t="shared" si="12"/>
        <v>0</v>
      </c>
      <c r="T58" s="79">
        <f t="shared" si="12"/>
        <v>0</v>
      </c>
      <c r="U58" s="64">
        <f t="shared" si="12"/>
        <v>0</v>
      </c>
      <c r="V58" s="89">
        <f t="shared" si="12"/>
        <v>0</v>
      </c>
      <c r="W58" s="79">
        <f t="shared" si="12"/>
        <v>0</v>
      </c>
      <c r="X58" s="64">
        <f t="shared" si="12"/>
        <v>0</v>
      </c>
      <c r="Y58" s="89">
        <f t="shared" si="12"/>
        <v>0</v>
      </c>
      <c r="Z58" s="79">
        <f t="shared" si="12"/>
        <v>0</v>
      </c>
      <c r="AA58" s="64">
        <f t="shared" si="12"/>
        <v>5310950</v>
      </c>
      <c r="AB58" s="89">
        <v>5310950</v>
      </c>
      <c r="AC58" s="79">
        <v>5310950</v>
      </c>
    </row>
    <row r="59" spans="1:29" s="1" customFormat="1" ht="12.75">
      <c r="A59" s="41">
        <v>311</v>
      </c>
      <c r="B59" s="41"/>
      <c r="C59" s="66">
        <f>SUM(C60:C62)</f>
        <v>4383407</v>
      </c>
      <c r="D59" s="90">
        <f aca="true" t="shared" si="13" ref="D59:AC59">SUM(D60:D62)</f>
        <v>0</v>
      </c>
      <c r="E59" s="82">
        <f t="shared" si="13"/>
        <v>0</v>
      </c>
      <c r="F59" s="66">
        <f t="shared" si="13"/>
        <v>0</v>
      </c>
      <c r="G59" s="90">
        <f t="shared" si="13"/>
        <v>0</v>
      </c>
      <c r="H59" s="82">
        <f t="shared" si="13"/>
        <v>0</v>
      </c>
      <c r="I59" s="66">
        <f t="shared" si="13"/>
        <v>15125</v>
      </c>
      <c r="J59" s="90">
        <f t="shared" si="13"/>
        <v>0</v>
      </c>
      <c r="K59" s="82">
        <f t="shared" si="13"/>
        <v>0</v>
      </c>
      <c r="L59" s="66">
        <f t="shared" si="13"/>
        <v>0</v>
      </c>
      <c r="M59" s="90">
        <f t="shared" si="13"/>
        <v>0</v>
      </c>
      <c r="N59" s="82">
        <f t="shared" si="13"/>
        <v>0</v>
      </c>
      <c r="O59" s="66">
        <f t="shared" si="13"/>
        <v>0</v>
      </c>
      <c r="P59" s="90">
        <f t="shared" si="13"/>
        <v>0</v>
      </c>
      <c r="Q59" s="82">
        <f t="shared" si="13"/>
        <v>0</v>
      </c>
      <c r="R59" s="66">
        <f t="shared" si="13"/>
        <v>0</v>
      </c>
      <c r="S59" s="90">
        <f t="shared" si="13"/>
        <v>0</v>
      </c>
      <c r="T59" s="82">
        <f t="shared" si="13"/>
        <v>0</v>
      </c>
      <c r="U59" s="66">
        <f t="shared" si="13"/>
        <v>0</v>
      </c>
      <c r="V59" s="90">
        <f t="shared" si="13"/>
        <v>0</v>
      </c>
      <c r="W59" s="82">
        <f t="shared" si="13"/>
        <v>0</v>
      </c>
      <c r="X59" s="66">
        <f t="shared" si="13"/>
        <v>0</v>
      </c>
      <c r="Y59" s="90">
        <f t="shared" si="13"/>
        <v>0</v>
      </c>
      <c r="Z59" s="82">
        <f t="shared" si="13"/>
        <v>0</v>
      </c>
      <c r="AA59" s="66">
        <f t="shared" si="13"/>
        <v>4398532</v>
      </c>
      <c r="AB59" s="90">
        <f t="shared" si="13"/>
        <v>0</v>
      </c>
      <c r="AC59" s="82">
        <f t="shared" si="13"/>
        <v>0</v>
      </c>
    </row>
    <row r="60" spans="1:29" ht="12.75">
      <c r="A60" s="26">
        <v>31111</v>
      </c>
      <c r="B60" s="26" t="s">
        <v>25</v>
      </c>
      <c r="C60" s="73">
        <v>4309087</v>
      </c>
      <c r="D60" s="91"/>
      <c r="E60" s="80"/>
      <c r="F60" s="73"/>
      <c r="G60" s="89"/>
      <c r="H60" s="79"/>
      <c r="I60" s="73">
        <v>15125</v>
      </c>
      <c r="J60" s="91"/>
      <c r="K60" s="80"/>
      <c r="L60" s="65"/>
      <c r="M60" s="92"/>
      <c r="N60" s="81"/>
      <c r="O60" s="65"/>
      <c r="P60" s="92"/>
      <c r="Q60" s="81"/>
      <c r="R60" s="65"/>
      <c r="S60" s="92"/>
      <c r="T60" s="81"/>
      <c r="U60" s="65"/>
      <c r="V60" s="92"/>
      <c r="W60" s="81"/>
      <c r="X60" s="65"/>
      <c r="Y60" s="92"/>
      <c r="Z60" s="81"/>
      <c r="AA60" s="64">
        <f>C60+F60+I60+L60+O60+R60+U60+X60</f>
        <v>4324212</v>
      </c>
      <c r="AB60" s="95"/>
      <c r="AC60" s="79"/>
    </row>
    <row r="61" spans="1:29" ht="12.75">
      <c r="A61" s="26">
        <v>31131</v>
      </c>
      <c r="B61" s="26" t="s">
        <v>127</v>
      </c>
      <c r="C61" s="73">
        <v>51300</v>
      </c>
      <c r="D61" s="91"/>
      <c r="E61" s="80"/>
      <c r="F61" s="73"/>
      <c r="G61" s="89"/>
      <c r="H61" s="79"/>
      <c r="I61" s="73"/>
      <c r="J61" s="91"/>
      <c r="K61" s="80"/>
      <c r="L61" s="65"/>
      <c r="M61" s="92"/>
      <c r="N61" s="81"/>
      <c r="O61" s="65"/>
      <c r="P61" s="92"/>
      <c r="Q61" s="81"/>
      <c r="R61" s="65"/>
      <c r="S61" s="92"/>
      <c r="T61" s="81"/>
      <c r="U61" s="65"/>
      <c r="V61" s="92"/>
      <c r="W61" s="81"/>
      <c r="X61" s="65"/>
      <c r="Y61" s="92"/>
      <c r="Z61" s="81"/>
      <c r="AA61" s="64">
        <f>C61+F61+I61+L61+O61+R61+U61+X61</f>
        <v>51300</v>
      </c>
      <c r="AB61" s="95"/>
      <c r="AC61" s="79"/>
    </row>
    <row r="62" spans="1:29" ht="12.75">
      <c r="A62" s="26">
        <v>31141</v>
      </c>
      <c r="B62" s="26" t="s">
        <v>128</v>
      </c>
      <c r="C62" s="73">
        <v>23020</v>
      </c>
      <c r="D62" s="91"/>
      <c r="E62" s="80"/>
      <c r="F62" s="73"/>
      <c r="G62" s="89"/>
      <c r="H62" s="79"/>
      <c r="I62" s="73"/>
      <c r="J62" s="91"/>
      <c r="K62" s="80"/>
      <c r="L62" s="65"/>
      <c r="M62" s="92"/>
      <c r="N62" s="81"/>
      <c r="O62" s="65"/>
      <c r="P62" s="92"/>
      <c r="Q62" s="81"/>
      <c r="R62" s="65"/>
      <c r="S62" s="92"/>
      <c r="T62" s="81"/>
      <c r="U62" s="65"/>
      <c r="V62" s="92"/>
      <c r="W62" s="81"/>
      <c r="X62" s="65"/>
      <c r="Y62" s="92"/>
      <c r="Z62" s="81"/>
      <c r="AA62" s="64">
        <f>C62+F62+I62+L62+O62+R62+U62+X62</f>
        <v>23020</v>
      </c>
      <c r="AB62" s="95"/>
      <c r="AC62" s="79"/>
    </row>
    <row r="63" spans="1:29" s="1" customFormat="1" ht="12.75">
      <c r="A63" s="41">
        <v>312</v>
      </c>
      <c r="B63" s="41"/>
      <c r="C63" s="66">
        <f>SUM(C64:C66)</f>
        <v>185160</v>
      </c>
      <c r="D63" s="90">
        <f aca="true" t="shared" si="14" ref="D63:AC63">SUM(D64:D66)</f>
        <v>0</v>
      </c>
      <c r="E63" s="82">
        <f t="shared" si="14"/>
        <v>0</v>
      </c>
      <c r="F63" s="66">
        <f t="shared" si="14"/>
        <v>0</v>
      </c>
      <c r="G63" s="90">
        <f t="shared" si="14"/>
        <v>0</v>
      </c>
      <c r="H63" s="82">
        <f t="shared" si="14"/>
        <v>0</v>
      </c>
      <c r="I63" s="66">
        <f t="shared" si="14"/>
        <v>1500</v>
      </c>
      <c r="J63" s="90">
        <f t="shared" si="14"/>
        <v>0</v>
      </c>
      <c r="K63" s="82">
        <f t="shared" si="14"/>
        <v>0</v>
      </c>
      <c r="L63" s="66">
        <f t="shared" si="14"/>
        <v>0</v>
      </c>
      <c r="M63" s="90">
        <f t="shared" si="14"/>
        <v>0</v>
      </c>
      <c r="N63" s="82">
        <f t="shared" si="14"/>
        <v>0</v>
      </c>
      <c r="O63" s="66">
        <f t="shared" si="14"/>
        <v>0</v>
      </c>
      <c r="P63" s="90">
        <f t="shared" si="14"/>
        <v>0</v>
      </c>
      <c r="Q63" s="82">
        <f t="shared" si="14"/>
        <v>0</v>
      </c>
      <c r="R63" s="66">
        <f t="shared" si="14"/>
        <v>0</v>
      </c>
      <c r="S63" s="90">
        <f t="shared" si="14"/>
        <v>0</v>
      </c>
      <c r="T63" s="82">
        <f t="shared" si="14"/>
        <v>0</v>
      </c>
      <c r="U63" s="66">
        <f t="shared" si="14"/>
        <v>0</v>
      </c>
      <c r="V63" s="90">
        <f t="shared" si="14"/>
        <v>0</v>
      </c>
      <c r="W63" s="82">
        <f t="shared" si="14"/>
        <v>0</v>
      </c>
      <c r="X63" s="66">
        <f t="shared" si="14"/>
        <v>0</v>
      </c>
      <c r="Y63" s="90">
        <f t="shared" si="14"/>
        <v>0</v>
      </c>
      <c r="Z63" s="82">
        <f t="shared" si="14"/>
        <v>0</v>
      </c>
      <c r="AA63" s="66">
        <f t="shared" si="14"/>
        <v>186660</v>
      </c>
      <c r="AB63" s="90">
        <f t="shared" si="14"/>
        <v>0</v>
      </c>
      <c r="AC63" s="82">
        <f t="shared" si="14"/>
        <v>0</v>
      </c>
    </row>
    <row r="64" spans="1:29" s="42" customFormat="1" ht="12.75">
      <c r="A64" s="40">
        <v>31212</v>
      </c>
      <c r="B64" s="40" t="s">
        <v>129</v>
      </c>
      <c r="C64" s="65">
        <v>44500</v>
      </c>
      <c r="D64" s="92"/>
      <c r="E64" s="81"/>
      <c r="F64" s="65"/>
      <c r="G64" s="92"/>
      <c r="H64" s="81"/>
      <c r="I64" s="65"/>
      <c r="J64" s="92"/>
      <c r="K64" s="81"/>
      <c r="L64" s="65"/>
      <c r="M64" s="92"/>
      <c r="N64" s="81"/>
      <c r="O64" s="65"/>
      <c r="P64" s="92"/>
      <c r="Q64" s="81"/>
      <c r="R64" s="65"/>
      <c r="S64" s="92"/>
      <c r="T64" s="81"/>
      <c r="U64" s="65"/>
      <c r="V64" s="92"/>
      <c r="W64" s="81"/>
      <c r="X64" s="65"/>
      <c r="Y64" s="92"/>
      <c r="Z64" s="81"/>
      <c r="AA64" s="64">
        <f>C64+F64+I64+L64+O64+R64+U64+X64</f>
        <v>44500</v>
      </c>
      <c r="AB64" s="96"/>
      <c r="AC64" s="81"/>
    </row>
    <row r="65" spans="1:29" s="42" customFormat="1" ht="12.75">
      <c r="A65" s="40">
        <v>31214</v>
      </c>
      <c r="B65" s="40" t="s">
        <v>130</v>
      </c>
      <c r="C65" s="65">
        <v>23660</v>
      </c>
      <c r="D65" s="92"/>
      <c r="E65" s="81"/>
      <c r="F65" s="65"/>
      <c r="G65" s="92"/>
      <c r="H65" s="81"/>
      <c r="I65" s="65"/>
      <c r="J65" s="92"/>
      <c r="K65" s="81"/>
      <c r="L65" s="65"/>
      <c r="M65" s="92"/>
      <c r="N65" s="81"/>
      <c r="O65" s="65"/>
      <c r="P65" s="92"/>
      <c r="Q65" s="81"/>
      <c r="R65" s="65"/>
      <c r="S65" s="92"/>
      <c r="T65" s="81"/>
      <c r="U65" s="65"/>
      <c r="V65" s="92"/>
      <c r="W65" s="81"/>
      <c r="X65" s="65"/>
      <c r="Y65" s="92"/>
      <c r="Z65" s="81"/>
      <c r="AA65" s="64">
        <f>C65+F65+I65+L65+O65+R65+U65+X65</f>
        <v>23660</v>
      </c>
      <c r="AB65" s="96"/>
      <c r="AC65" s="81"/>
    </row>
    <row r="66" spans="1:29" ht="12.75">
      <c r="A66" s="26">
        <v>31219</v>
      </c>
      <c r="B66" s="26" t="s">
        <v>131</v>
      </c>
      <c r="C66" s="73">
        <v>117000</v>
      </c>
      <c r="D66" s="91"/>
      <c r="E66" s="80"/>
      <c r="F66" s="73"/>
      <c r="G66" s="89"/>
      <c r="H66" s="79"/>
      <c r="I66" s="73">
        <v>1500</v>
      </c>
      <c r="J66" s="91"/>
      <c r="K66" s="80"/>
      <c r="L66" s="65"/>
      <c r="M66" s="92"/>
      <c r="N66" s="81"/>
      <c r="O66" s="65"/>
      <c r="P66" s="92"/>
      <c r="Q66" s="81"/>
      <c r="R66" s="65"/>
      <c r="S66" s="92"/>
      <c r="T66" s="81"/>
      <c r="U66" s="65"/>
      <c r="V66" s="92"/>
      <c r="W66" s="81"/>
      <c r="X66" s="65"/>
      <c r="Y66" s="92"/>
      <c r="Z66" s="81"/>
      <c r="AA66" s="64">
        <f>C66+F66+I66+L66+O66+R66+U66+X66</f>
        <v>118500</v>
      </c>
      <c r="AB66" s="95"/>
      <c r="AC66" s="79"/>
    </row>
    <row r="67" spans="1:29" s="1" customFormat="1" ht="12.75">
      <c r="A67" s="29">
        <v>313</v>
      </c>
      <c r="B67" s="29"/>
      <c r="C67" s="64">
        <f aca="true" t="shared" si="15" ref="C67:L67">SUM(C68:C68)</f>
        <v>723262</v>
      </c>
      <c r="D67" s="89">
        <f t="shared" si="15"/>
        <v>0</v>
      </c>
      <c r="E67" s="79">
        <f t="shared" si="15"/>
        <v>0</v>
      </c>
      <c r="F67" s="64">
        <f t="shared" si="15"/>
        <v>0</v>
      </c>
      <c r="G67" s="89">
        <f t="shared" si="15"/>
        <v>0</v>
      </c>
      <c r="H67" s="79">
        <f t="shared" si="15"/>
        <v>0</v>
      </c>
      <c r="I67" s="64">
        <f t="shared" si="15"/>
        <v>2496</v>
      </c>
      <c r="J67" s="89">
        <f t="shared" si="15"/>
        <v>0</v>
      </c>
      <c r="K67" s="79">
        <f t="shared" si="15"/>
        <v>0</v>
      </c>
      <c r="L67" s="64">
        <f t="shared" si="15"/>
        <v>0</v>
      </c>
      <c r="M67" s="89"/>
      <c r="N67" s="79"/>
      <c r="O67" s="64">
        <f>SUM(O68:O68)</f>
        <v>0</v>
      </c>
      <c r="P67" s="89">
        <f>SUM(P68:P68)</f>
        <v>0</v>
      </c>
      <c r="Q67" s="79">
        <f>SUM(Q68:Q68)</f>
        <v>0</v>
      </c>
      <c r="R67" s="64">
        <f>SUM(R68:R68)</f>
        <v>0</v>
      </c>
      <c r="S67" s="89"/>
      <c r="T67" s="79"/>
      <c r="U67" s="64">
        <f aca="true" t="shared" si="16" ref="U67:AC67">SUM(U68:U68)</f>
        <v>0</v>
      </c>
      <c r="V67" s="89">
        <f t="shared" si="16"/>
        <v>0</v>
      </c>
      <c r="W67" s="79">
        <f t="shared" si="16"/>
        <v>0</v>
      </c>
      <c r="X67" s="64">
        <f t="shared" si="16"/>
        <v>0</v>
      </c>
      <c r="Y67" s="89">
        <f t="shared" si="16"/>
        <v>0</v>
      </c>
      <c r="Z67" s="79">
        <f t="shared" si="16"/>
        <v>0</v>
      </c>
      <c r="AA67" s="64">
        <f t="shared" si="16"/>
        <v>725758</v>
      </c>
      <c r="AB67" s="89">
        <f t="shared" si="16"/>
        <v>0</v>
      </c>
      <c r="AC67" s="79">
        <f t="shared" si="16"/>
        <v>0</v>
      </c>
    </row>
    <row r="68" spans="1:29" ht="12.75">
      <c r="A68" s="26">
        <v>31321</v>
      </c>
      <c r="B68" s="26" t="s">
        <v>26</v>
      </c>
      <c r="C68" s="73">
        <v>723262</v>
      </c>
      <c r="D68" s="91"/>
      <c r="E68" s="80"/>
      <c r="F68" s="73"/>
      <c r="G68" s="89"/>
      <c r="H68" s="79"/>
      <c r="I68" s="73">
        <v>2496</v>
      </c>
      <c r="J68" s="91"/>
      <c r="K68" s="80"/>
      <c r="L68" s="65"/>
      <c r="M68" s="92"/>
      <c r="N68" s="81"/>
      <c r="O68" s="65"/>
      <c r="P68" s="92"/>
      <c r="Q68" s="81"/>
      <c r="R68" s="65"/>
      <c r="S68" s="92"/>
      <c r="T68" s="81"/>
      <c r="U68" s="65"/>
      <c r="V68" s="92"/>
      <c r="W68" s="81"/>
      <c r="X68" s="65"/>
      <c r="Y68" s="92"/>
      <c r="Z68" s="81"/>
      <c r="AA68" s="64">
        <f>C68+F68+I68+L68+O68+R68+U68+X68</f>
        <v>725758</v>
      </c>
      <c r="AB68" s="95"/>
      <c r="AC68" s="79"/>
    </row>
    <row r="69" spans="1:29" ht="12.75">
      <c r="A69" s="29">
        <v>32</v>
      </c>
      <c r="B69" s="29" t="s">
        <v>27</v>
      </c>
      <c r="C69" s="64">
        <f>C70+C75+C87+C103+C104</f>
        <v>215454</v>
      </c>
      <c r="D69" s="89">
        <f aca="true" t="shared" si="17" ref="D69:AA69">D70+D75+D87+D103+D104</f>
        <v>0</v>
      </c>
      <c r="E69" s="79">
        <f t="shared" si="17"/>
        <v>0</v>
      </c>
      <c r="F69" s="64">
        <f t="shared" si="17"/>
        <v>292986</v>
      </c>
      <c r="G69" s="89">
        <f t="shared" si="17"/>
        <v>0</v>
      </c>
      <c r="H69" s="79">
        <f t="shared" si="17"/>
        <v>0</v>
      </c>
      <c r="I69" s="64">
        <f t="shared" si="17"/>
        <v>42650</v>
      </c>
      <c r="J69" s="89">
        <f t="shared" si="17"/>
        <v>0</v>
      </c>
      <c r="K69" s="79">
        <f t="shared" si="17"/>
        <v>0</v>
      </c>
      <c r="L69" s="64">
        <f t="shared" si="17"/>
        <v>60000</v>
      </c>
      <c r="M69" s="89">
        <f t="shared" si="17"/>
        <v>0</v>
      </c>
      <c r="N69" s="79">
        <f t="shared" si="17"/>
        <v>0</v>
      </c>
      <c r="O69" s="64">
        <f t="shared" si="17"/>
        <v>187210</v>
      </c>
      <c r="P69" s="89">
        <f t="shared" si="17"/>
        <v>0</v>
      </c>
      <c r="Q69" s="79">
        <f t="shared" si="17"/>
        <v>0</v>
      </c>
      <c r="R69" s="64">
        <f t="shared" si="17"/>
        <v>30000</v>
      </c>
      <c r="S69" s="89">
        <f t="shared" si="17"/>
        <v>0</v>
      </c>
      <c r="T69" s="79">
        <f t="shared" si="17"/>
        <v>0</v>
      </c>
      <c r="U69" s="64">
        <f t="shared" si="17"/>
        <v>39800</v>
      </c>
      <c r="V69" s="89">
        <f t="shared" si="17"/>
        <v>0</v>
      </c>
      <c r="W69" s="79">
        <f t="shared" si="17"/>
        <v>0</v>
      </c>
      <c r="X69" s="64">
        <f t="shared" si="17"/>
        <v>11800</v>
      </c>
      <c r="Y69" s="89">
        <f t="shared" si="17"/>
        <v>0</v>
      </c>
      <c r="Z69" s="79">
        <f t="shared" si="17"/>
        <v>0</v>
      </c>
      <c r="AA69" s="64">
        <f t="shared" si="17"/>
        <v>879900</v>
      </c>
      <c r="AB69" s="89">
        <v>879900</v>
      </c>
      <c r="AC69" s="79">
        <v>879900</v>
      </c>
    </row>
    <row r="70" spans="1:29" s="1" customFormat="1" ht="12.75">
      <c r="A70" s="29">
        <v>321</v>
      </c>
      <c r="B70" s="29"/>
      <c r="C70" s="64">
        <f>SUM(C71:C74)</f>
        <v>205704</v>
      </c>
      <c r="D70" s="89">
        <f aca="true" t="shared" si="18" ref="D70:AC70">SUM(D71:D74)</f>
        <v>0</v>
      </c>
      <c r="E70" s="79">
        <f t="shared" si="18"/>
        <v>0</v>
      </c>
      <c r="F70" s="64">
        <f t="shared" si="18"/>
        <v>26500</v>
      </c>
      <c r="G70" s="89">
        <f t="shared" si="18"/>
        <v>0</v>
      </c>
      <c r="H70" s="79">
        <f t="shared" si="18"/>
        <v>0</v>
      </c>
      <c r="I70" s="64">
        <f t="shared" si="18"/>
        <v>4150</v>
      </c>
      <c r="J70" s="89">
        <f t="shared" si="18"/>
        <v>0</v>
      </c>
      <c r="K70" s="79">
        <f t="shared" si="18"/>
        <v>0</v>
      </c>
      <c r="L70" s="64">
        <f t="shared" si="18"/>
        <v>3000</v>
      </c>
      <c r="M70" s="89">
        <f t="shared" si="18"/>
        <v>0</v>
      </c>
      <c r="N70" s="79">
        <f t="shared" si="18"/>
        <v>0</v>
      </c>
      <c r="O70" s="64">
        <f t="shared" si="18"/>
        <v>0</v>
      </c>
      <c r="P70" s="89">
        <f t="shared" si="18"/>
        <v>0</v>
      </c>
      <c r="Q70" s="79">
        <f t="shared" si="18"/>
        <v>0</v>
      </c>
      <c r="R70" s="64">
        <f t="shared" si="18"/>
        <v>0</v>
      </c>
      <c r="S70" s="89">
        <f t="shared" si="18"/>
        <v>0</v>
      </c>
      <c r="T70" s="79">
        <f t="shared" si="18"/>
        <v>0</v>
      </c>
      <c r="U70" s="64">
        <f t="shared" si="18"/>
        <v>0</v>
      </c>
      <c r="V70" s="89">
        <f t="shared" si="18"/>
        <v>0</v>
      </c>
      <c r="W70" s="79">
        <f t="shared" si="18"/>
        <v>0</v>
      </c>
      <c r="X70" s="64">
        <f t="shared" si="18"/>
        <v>11800</v>
      </c>
      <c r="Y70" s="89">
        <f t="shared" si="18"/>
        <v>0</v>
      </c>
      <c r="Z70" s="79">
        <f t="shared" si="18"/>
        <v>0</v>
      </c>
      <c r="AA70" s="64">
        <f t="shared" si="18"/>
        <v>251154</v>
      </c>
      <c r="AB70" s="89">
        <f t="shared" si="18"/>
        <v>0</v>
      </c>
      <c r="AC70" s="79">
        <f t="shared" si="18"/>
        <v>0</v>
      </c>
    </row>
    <row r="71" spans="1:29" ht="12.75">
      <c r="A71" s="26">
        <v>32119</v>
      </c>
      <c r="B71" s="26" t="s">
        <v>83</v>
      </c>
      <c r="C71" s="73">
        <v>400</v>
      </c>
      <c r="D71" s="91"/>
      <c r="E71" s="80"/>
      <c r="F71" s="73">
        <v>3000</v>
      </c>
      <c r="G71" s="92"/>
      <c r="H71" s="81"/>
      <c r="I71" s="73">
        <v>3500</v>
      </c>
      <c r="J71" s="91"/>
      <c r="K71" s="80"/>
      <c r="L71" s="65">
        <v>3000</v>
      </c>
      <c r="M71" s="92"/>
      <c r="N71" s="81"/>
      <c r="O71" s="65"/>
      <c r="P71" s="92"/>
      <c r="Q71" s="81"/>
      <c r="R71" s="65"/>
      <c r="S71" s="92"/>
      <c r="T71" s="81"/>
      <c r="U71" s="65"/>
      <c r="V71" s="92"/>
      <c r="W71" s="81"/>
      <c r="X71" s="65">
        <v>11800</v>
      </c>
      <c r="Y71" s="92"/>
      <c r="Z71" s="81"/>
      <c r="AA71" s="64">
        <f aca="true" t="shared" si="19" ref="AA71:AC74">C71+F71+I71+L71+O71+R71+U71+X71</f>
        <v>21700</v>
      </c>
      <c r="AB71" s="95"/>
      <c r="AC71" s="79"/>
    </row>
    <row r="72" spans="1:29" ht="12.75">
      <c r="A72" s="26">
        <v>32121</v>
      </c>
      <c r="B72" s="26" t="s">
        <v>73</v>
      </c>
      <c r="C72" s="73">
        <v>205304</v>
      </c>
      <c r="D72" s="91"/>
      <c r="E72" s="80"/>
      <c r="F72" s="73"/>
      <c r="G72" s="89"/>
      <c r="H72" s="79"/>
      <c r="I72" s="73">
        <v>650</v>
      </c>
      <c r="J72" s="91"/>
      <c r="K72" s="80"/>
      <c r="L72" s="65"/>
      <c r="M72" s="92"/>
      <c r="N72" s="81"/>
      <c r="O72" s="65"/>
      <c r="P72" s="92"/>
      <c r="Q72" s="81"/>
      <c r="R72" s="65"/>
      <c r="S72" s="92"/>
      <c r="T72" s="81"/>
      <c r="U72" s="65"/>
      <c r="V72" s="92"/>
      <c r="W72" s="81"/>
      <c r="X72" s="65"/>
      <c r="Y72" s="92"/>
      <c r="Z72" s="81"/>
      <c r="AA72" s="64">
        <f t="shared" si="19"/>
        <v>205954</v>
      </c>
      <c r="AB72" s="95">
        <f t="shared" si="19"/>
        <v>0</v>
      </c>
      <c r="AC72" s="79">
        <f t="shared" si="19"/>
        <v>0</v>
      </c>
    </row>
    <row r="73" spans="1:29" ht="12.75">
      <c r="A73" s="26">
        <v>32131</v>
      </c>
      <c r="B73" s="26" t="s">
        <v>28</v>
      </c>
      <c r="C73" s="73"/>
      <c r="D73" s="91"/>
      <c r="E73" s="80"/>
      <c r="F73" s="73">
        <v>22000</v>
      </c>
      <c r="G73" s="92"/>
      <c r="H73" s="81"/>
      <c r="I73" s="73"/>
      <c r="J73" s="91"/>
      <c r="K73" s="80"/>
      <c r="L73" s="65"/>
      <c r="M73" s="92"/>
      <c r="N73" s="81"/>
      <c r="O73" s="65"/>
      <c r="P73" s="92"/>
      <c r="Q73" s="81"/>
      <c r="R73" s="65"/>
      <c r="S73" s="92"/>
      <c r="T73" s="81"/>
      <c r="U73" s="65"/>
      <c r="V73" s="92"/>
      <c r="W73" s="81"/>
      <c r="X73" s="65"/>
      <c r="Y73" s="92"/>
      <c r="Z73" s="81"/>
      <c r="AA73" s="64">
        <f t="shared" si="19"/>
        <v>22000</v>
      </c>
      <c r="AB73" s="95">
        <f t="shared" si="19"/>
        <v>0</v>
      </c>
      <c r="AC73" s="79">
        <f t="shared" si="19"/>
        <v>0</v>
      </c>
    </row>
    <row r="74" spans="1:29" ht="12.75">
      <c r="A74" s="26">
        <v>32149</v>
      </c>
      <c r="B74" s="26" t="s">
        <v>29</v>
      </c>
      <c r="C74" s="73"/>
      <c r="D74" s="91"/>
      <c r="E74" s="80"/>
      <c r="F74" s="73">
        <v>1500</v>
      </c>
      <c r="G74" s="92"/>
      <c r="H74" s="81"/>
      <c r="I74" s="73"/>
      <c r="J74" s="91"/>
      <c r="K74" s="80"/>
      <c r="L74" s="65"/>
      <c r="M74" s="92"/>
      <c r="N74" s="81"/>
      <c r="O74" s="65"/>
      <c r="P74" s="92"/>
      <c r="Q74" s="81"/>
      <c r="R74" s="65"/>
      <c r="S74" s="92"/>
      <c r="T74" s="81"/>
      <c r="U74" s="65"/>
      <c r="V74" s="92"/>
      <c r="W74" s="81"/>
      <c r="X74" s="65"/>
      <c r="Y74" s="92"/>
      <c r="Z74" s="81"/>
      <c r="AA74" s="64">
        <f t="shared" si="19"/>
        <v>1500</v>
      </c>
      <c r="AB74" s="95">
        <f t="shared" si="19"/>
        <v>0</v>
      </c>
      <c r="AC74" s="79">
        <f t="shared" si="19"/>
        <v>0</v>
      </c>
    </row>
    <row r="75" spans="1:29" s="1" customFormat="1" ht="12.75">
      <c r="A75" s="29">
        <v>322</v>
      </c>
      <c r="B75" s="29"/>
      <c r="C75" s="64">
        <f>SUM(C76:C86)</f>
        <v>0</v>
      </c>
      <c r="D75" s="89"/>
      <c r="E75" s="79"/>
      <c r="F75" s="64">
        <f>SUM(F76:F86)</f>
        <v>176721</v>
      </c>
      <c r="G75" s="89">
        <f aca="true" t="shared" si="20" ref="G75:AC75">SUM(G76:G86)</f>
        <v>0</v>
      </c>
      <c r="H75" s="79">
        <f t="shared" si="20"/>
        <v>0</v>
      </c>
      <c r="I75" s="64">
        <f t="shared" si="20"/>
        <v>37700</v>
      </c>
      <c r="J75" s="89">
        <f t="shared" si="20"/>
        <v>0</v>
      </c>
      <c r="K75" s="79">
        <f t="shared" si="20"/>
        <v>0</v>
      </c>
      <c r="L75" s="64">
        <f t="shared" si="20"/>
        <v>52000</v>
      </c>
      <c r="M75" s="89">
        <f t="shared" si="20"/>
        <v>0</v>
      </c>
      <c r="N75" s="79">
        <f t="shared" si="20"/>
        <v>0</v>
      </c>
      <c r="O75" s="64">
        <f t="shared" si="20"/>
        <v>161830</v>
      </c>
      <c r="P75" s="89">
        <f t="shared" si="20"/>
        <v>0</v>
      </c>
      <c r="Q75" s="79">
        <f t="shared" si="20"/>
        <v>0</v>
      </c>
      <c r="R75" s="64">
        <f t="shared" si="20"/>
        <v>0</v>
      </c>
      <c r="S75" s="89">
        <f t="shared" si="20"/>
        <v>0</v>
      </c>
      <c r="T75" s="79">
        <f t="shared" si="20"/>
        <v>0</v>
      </c>
      <c r="U75" s="64">
        <f t="shared" si="20"/>
        <v>0</v>
      </c>
      <c r="V75" s="89">
        <f t="shared" si="20"/>
        <v>0</v>
      </c>
      <c r="W75" s="79">
        <f t="shared" si="20"/>
        <v>0</v>
      </c>
      <c r="X75" s="64">
        <f t="shared" si="20"/>
        <v>0</v>
      </c>
      <c r="Y75" s="89">
        <f t="shared" si="20"/>
        <v>0</v>
      </c>
      <c r="Z75" s="79">
        <f t="shared" si="20"/>
        <v>0</v>
      </c>
      <c r="AA75" s="64">
        <f t="shared" si="20"/>
        <v>428251</v>
      </c>
      <c r="AB75" s="89">
        <f t="shared" si="20"/>
        <v>0</v>
      </c>
      <c r="AC75" s="79">
        <f t="shared" si="20"/>
        <v>0</v>
      </c>
    </row>
    <row r="76" spans="1:29" ht="12.75">
      <c r="A76" s="26">
        <v>32211</v>
      </c>
      <c r="B76" s="26" t="s">
        <v>32</v>
      </c>
      <c r="C76" s="73"/>
      <c r="D76" s="91"/>
      <c r="E76" s="80"/>
      <c r="F76" s="73">
        <v>10000</v>
      </c>
      <c r="G76" s="92"/>
      <c r="H76" s="81"/>
      <c r="I76" s="73">
        <v>2500</v>
      </c>
      <c r="J76" s="91"/>
      <c r="K76" s="80"/>
      <c r="L76" s="65"/>
      <c r="M76" s="92"/>
      <c r="N76" s="81"/>
      <c r="O76" s="65"/>
      <c r="P76" s="92"/>
      <c r="Q76" s="81"/>
      <c r="R76" s="65"/>
      <c r="S76" s="92"/>
      <c r="T76" s="81"/>
      <c r="U76" s="65"/>
      <c r="V76" s="92"/>
      <c r="W76" s="81"/>
      <c r="X76" s="65"/>
      <c r="Y76" s="92"/>
      <c r="Z76" s="81"/>
      <c r="AA76" s="64">
        <f>C76+F76+I76+L76+O76+R76+U76+X76</f>
        <v>12500</v>
      </c>
      <c r="AB76" s="95"/>
      <c r="AC76" s="79">
        <f>E76+H76+K76+N76+Q76+T76+W76+Z76</f>
        <v>0</v>
      </c>
    </row>
    <row r="77" spans="1:29" ht="12.75">
      <c r="A77" s="26">
        <v>32219</v>
      </c>
      <c r="B77" s="26" t="s">
        <v>82</v>
      </c>
      <c r="C77" s="73"/>
      <c r="D77" s="91"/>
      <c r="E77" s="80"/>
      <c r="F77" s="73">
        <v>30721</v>
      </c>
      <c r="G77" s="92"/>
      <c r="H77" s="81"/>
      <c r="I77" s="73">
        <v>200</v>
      </c>
      <c r="J77" s="91"/>
      <c r="K77" s="80"/>
      <c r="L77" s="65"/>
      <c r="M77" s="92"/>
      <c r="N77" s="81"/>
      <c r="O77" s="65">
        <v>6010</v>
      </c>
      <c r="P77" s="92"/>
      <c r="Q77" s="81"/>
      <c r="R77" s="65"/>
      <c r="S77" s="92"/>
      <c r="T77" s="81"/>
      <c r="U77" s="65"/>
      <c r="V77" s="92"/>
      <c r="W77" s="81"/>
      <c r="X77" s="65"/>
      <c r="Y77" s="92"/>
      <c r="Z77" s="81"/>
      <c r="AA77" s="64">
        <f aca="true" t="shared" si="21" ref="AA77:AA86">C77+F77+I77+L77+O77+R77+U77+X77</f>
        <v>36931</v>
      </c>
      <c r="AB77" s="95"/>
      <c r="AC77" s="79"/>
    </row>
    <row r="78" spans="1:29" ht="12.75">
      <c r="A78" s="26">
        <v>32229</v>
      </c>
      <c r="B78" s="26" t="s">
        <v>33</v>
      </c>
      <c r="C78" s="73"/>
      <c r="D78" s="91"/>
      <c r="E78" s="80"/>
      <c r="F78" s="73"/>
      <c r="G78" s="92"/>
      <c r="H78" s="81"/>
      <c r="I78" s="73">
        <v>35000</v>
      </c>
      <c r="J78" s="91"/>
      <c r="K78" s="80"/>
      <c r="L78" s="65">
        <v>52000</v>
      </c>
      <c r="M78" s="92"/>
      <c r="N78" s="81"/>
      <c r="O78" s="65">
        <v>150820</v>
      </c>
      <c r="P78" s="92"/>
      <c r="Q78" s="81"/>
      <c r="R78" s="65"/>
      <c r="S78" s="92"/>
      <c r="T78" s="81"/>
      <c r="U78" s="65"/>
      <c r="V78" s="92"/>
      <c r="W78" s="81"/>
      <c r="X78" s="65"/>
      <c r="Y78" s="92"/>
      <c r="Z78" s="81"/>
      <c r="AA78" s="64">
        <f t="shared" si="21"/>
        <v>237820</v>
      </c>
      <c r="AB78" s="95"/>
      <c r="AC78" s="79"/>
    </row>
    <row r="79" spans="1:29" ht="12.75">
      <c r="A79" s="26">
        <v>32231</v>
      </c>
      <c r="B79" s="26" t="s">
        <v>34</v>
      </c>
      <c r="C79" s="73"/>
      <c r="D79" s="91"/>
      <c r="E79" s="80"/>
      <c r="F79" s="73">
        <v>45000</v>
      </c>
      <c r="G79" s="92"/>
      <c r="H79" s="81"/>
      <c r="I79" s="73"/>
      <c r="J79" s="91"/>
      <c r="K79" s="80"/>
      <c r="L79" s="65"/>
      <c r="M79" s="92"/>
      <c r="N79" s="81"/>
      <c r="O79" s="65"/>
      <c r="P79" s="92"/>
      <c r="Q79" s="81"/>
      <c r="R79" s="65"/>
      <c r="S79" s="92"/>
      <c r="T79" s="81"/>
      <c r="U79" s="65"/>
      <c r="V79" s="92"/>
      <c r="W79" s="81"/>
      <c r="X79" s="65"/>
      <c r="Y79" s="92"/>
      <c r="Z79" s="81"/>
      <c r="AA79" s="64">
        <f t="shared" si="21"/>
        <v>45000</v>
      </c>
      <c r="AB79" s="95"/>
      <c r="AC79" s="79">
        <f aca="true" t="shared" si="22" ref="AC79:AC88">E79+H79+K79+N79+Q79+T79+W79+Z79</f>
        <v>0</v>
      </c>
    </row>
    <row r="80" spans="1:29" ht="12.75">
      <c r="A80" s="26">
        <v>32233</v>
      </c>
      <c r="B80" s="26" t="s">
        <v>35</v>
      </c>
      <c r="C80" s="73"/>
      <c r="D80" s="91"/>
      <c r="E80" s="80"/>
      <c r="F80" s="73">
        <v>80000</v>
      </c>
      <c r="G80" s="92"/>
      <c r="H80" s="81"/>
      <c r="I80" s="73"/>
      <c r="J80" s="91"/>
      <c r="K80" s="80"/>
      <c r="L80" s="65"/>
      <c r="M80" s="92"/>
      <c r="N80" s="81"/>
      <c r="O80" s="65"/>
      <c r="P80" s="92"/>
      <c r="Q80" s="81"/>
      <c r="R80" s="65"/>
      <c r="S80" s="92"/>
      <c r="T80" s="81"/>
      <c r="U80" s="65"/>
      <c r="V80" s="92"/>
      <c r="W80" s="81"/>
      <c r="X80" s="65"/>
      <c r="Y80" s="92"/>
      <c r="Z80" s="81"/>
      <c r="AA80" s="64">
        <f t="shared" si="21"/>
        <v>80000</v>
      </c>
      <c r="AB80" s="95"/>
      <c r="AC80" s="79">
        <f t="shared" si="22"/>
        <v>0</v>
      </c>
    </row>
    <row r="81" spans="1:29" ht="12.75">
      <c r="A81" s="26">
        <v>32234</v>
      </c>
      <c r="B81" s="26" t="s">
        <v>36</v>
      </c>
      <c r="C81" s="73"/>
      <c r="D81" s="91"/>
      <c r="E81" s="80"/>
      <c r="F81" s="73">
        <v>2000</v>
      </c>
      <c r="G81" s="92"/>
      <c r="H81" s="81"/>
      <c r="I81" s="73"/>
      <c r="J81" s="91"/>
      <c r="K81" s="80"/>
      <c r="L81" s="65"/>
      <c r="M81" s="92"/>
      <c r="N81" s="81"/>
      <c r="O81" s="65"/>
      <c r="P81" s="92"/>
      <c r="Q81" s="81"/>
      <c r="R81" s="65"/>
      <c r="S81" s="92"/>
      <c r="T81" s="81"/>
      <c r="U81" s="65"/>
      <c r="V81" s="92"/>
      <c r="W81" s="81"/>
      <c r="X81" s="65"/>
      <c r="Y81" s="92"/>
      <c r="Z81" s="81"/>
      <c r="AA81" s="64">
        <f t="shared" si="21"/>
        <v>2000</v>
      </c>
      <c r="AB81" s="95"/>
      <c r="AC81" s="79">
        <f t="shared" si="22"/>
        <v>0</v>
      </c>
    </row>
    <row r="82" spans="1:29" ht="12.75">
      <c r="A82" s="26">
        <v>32239</v>
      </c>
      <c r="B82" s="26" t="s">
        <v>37</v>
      </c>
      <c r="C82" s="73"/>
      <c r="D82" s="91"/>
      <c r="E82" s="80"/>
      <c r="F82" s="73"/>
      <c r="G82" s="89"/>
      <c r="H82" s="79"/>
      <c r="I82" s="73"/>
      <c r="J82" s="91"/>
      <c r="K82" s="80"/>
      <c r="L82" s="65"/>
      <c r="M82" s="92"/>
      <c r="N82" s="81"/>
      <c r="O82" s="65"/>
      <c r="P82" s="92"/>
      <c r="Q82" s="81"/>
      <c r="R82" s="65"/>
      <c r="S82" s="92"/>
      <c r="T82" s="81"/>
      <c r="U82" s="65"/>
      <c r="V82" s="92"/>
      <c r="W82" s="81"/>
      <c r="X82" s="65"/>
      <c r="Y82" s="92"/>
      <c r="Z82" s="81"/>
      <c r="AA82" s="64">
        <f t="shared" si="21"/>
        <v>0</v>
      </c>
      <c r="AB82" s="95"/>
      <c r="AC82" s="79">
        <f t="shared" si="22"/>
        <v>0</v>
      </c>
    </row>
    <row r="83" spans="1:29" ht="12.75">
      <c r="A83" s="26">
        <v>32244</v>
      </c>
      <c r="B83" s="26" t="s">
        <v>74</v>
      </c>
      <c r="C83" s="73"/>
      <c r="D83" s="91"/>
      <c r="E83" s="80"/>
      <c r="F83" s="73">
        <v>3000</v>
      </c>
      <c r="G83" s="92"/>
      <c r="H83" s="81"/>
      <c r="I83" s="73"/>
      <c r="J83" s="91"/>
      <c r="K83" s="80"/>
      <c r="L83" s="65"/>
      <c r="M83" s="92"/>
      <c r="N83" s="81"/>
      <c r="O83" s="65">
        <v>1000</v>
      </c>
      <c r="P83" s="92"/>
      <c r="Q83" s="81"/>
      <c r="R83" s="65"/>
      <c r="S83" s="92"/>
      <c r="T83" s="81"/>
      <c r="U83" s="65"/>
      <c r="V83" s="92"/>
      <c r="W83" s="81"/>
      <c r="X83" s="65"/>
      <c r="Y83" s="92"/>
      <c r="Z83" s="81"/>
      <c r="AA83" s="64">
        <f t="shared" si="21"/>
        <v>4000</v>
      </c>
      <c r="AB83" s="95"/>
      <c r="AC83" s="79"/>
    </row>
    <row r="84" spans="1:29" ht="12.75">
      <c r="A84" s="26">
        <v>32251</v>
      </c>
      <c r="B84" s="26" t="s">
        <v>38</v>
      </c>
      <c r="C84" s="73"/>
      <c r="D84" s="91"/>
      <c r="E84" s="80"/>
      <c r="F84" s="73">
        <v>4000</v>
      </c>
      <c r="G84" s="92"/>
      <c r="H84" s="81"/>
      <c r="I84" s="73"/>
      <c r="J84" s="91"/>
      <c r="K84" s="80"/>
      <c r="L84" s="65"/>
      <c r="M84" s="92"/>
      <c r="N84" s="81"/>
      <c r="O84" s="65">
        <v>2000</v>
      </c>
      <c r="P84" s="92"/>
      <c r="Q84" s="81"/>
      <c r="R84" s="65"/>
      <c r="S84" s="92"/>
      <c r="T84" s="81"/>
      <c r="U84" s="65"/>
      <c r="V84" s="92"/>
      <c r="W84" s="81"/>
      <c r="X84" s="65"/>
      <c r="Y84" s="92"/>
      <c r="Z84" s="81"/>
      <c r="AA84" s="64">
        <f t="shared" si="21"/>
        <v>6000</v>
      </c>
      <c r="AB84" s="95"/>
      <c r="AC84" s="79"/>
    </row>
    <row r="85" spans="1:29" ht="12.75">
      <c r="A85" s="26">
        <v>32252</v>
      </c>
      <c r="B85" s="26" t="s">
        <v>39</v>
      </c>
      <c r="C85" s="73"/>
      <c r="D85" s="91"/>
      <c r="E85" s="80"/>
      <c r="F85" s="73"/>
      <c r="G85" s="92"/>
      <c r="H85" s="81"/>
      <c r="I85" s="73"/>
      <c r="J85" s="91"/>
      <c r="K85" s="80"/>
      <c r="L85" s="65"/>
      <c r="M85" s="92"/>
      <c r="N85" s="81"/>
      <c r="O85" s="65"/>
      <c r="P85" s="92"/>
      <c r="Q85" s="81"/>
      <c r="R85" s="65"/>
      <c r="S85" s="92"/>
      <c r="T85" s="81"/>
      <c r="U85" s="65"/>
      <c r="V85" s="92"/>
      <c r="W85" s="81"/>
      <c r="X85" s="65"/>
      <c r="Y85" s="92"/>
      <c r="Z85" s="81"/>
      <c r="AA85" s="64">
        <f t="shared" si="21"/>
        <v>0</v>
      </c>
      <c r="AB85" s="95"/>
      <c r="AC85" s="79"/>
    </row>
    <row r="86" spans="1:29" ht="12.75">
      <c r="A86" s="26">
        <v>32271</v>
      </c>
      <c r="B86" s="26" t="s">
        <v>75</v>
      </c>
      <c r="C86" s="73"/>
      <c r="D86" s="91"/>
      <c r="E86" s="80"/>
      <c r="F86" s="73">
        <v>2000</v>
      </c>
      <c r="G86" s="92"/>
      <c r="H86" s="81"/>
      <c r="I86" s="73"/>
      <c r="J86" s="91"/>
      <c r="K86" s="80"/>
      <c r="L86" s="65"/>
      <c r="M86" s="92"/>
      <c r="N86" s="81"/>
      <c r="O86" s="65">
        <v>2000</v>
      </c>
      <c r="P86" s="92"/>
      <c r="Q86" s="81"/>
      <c r="R86" s="65"/>
      <c r="S86" s="92"/>
      <c r="T86" s="81"/>
      <c r="U86" s="65"/>
      <c r="V86" s="92"/>
      <c r="W86" s="81"/>
      <c r="X86" s="65"/>
      <c r="Y86" s="92"/>
      <c r="Z86" s="81"/>
      <c r="AA86" s="64">
        <f t="shared" si="21"/>
        <v>4000</v>
      </c>
      <c r="AB86" s="95"/>
      <c r="AC86" s="79"/>
    </row>
    <row r="87" spans="1:29" s="1" customFormat="1" ht="12.75">
      <c r="A87" s="29">
        <v>323</v>
      </c>
      <c r="B87" s="29"/>
      <c r="C87" s="64">
        <f>SUM(C88:C102)</f>
        <v>0</v>
      </c>
      <c r="D87" s="89">
        <f aca="true" t="shared" si="23" ref="D87:AC87">SUM(D88:D102)</f>
        <v>0</v>
      </c>
      <c r="E87" s="79">
        <f t="shared" si="23"/>
        <v>0</v>
      </c>
      <c r="F87" s="64">
        <f>SUM(F88:F102)+F103</f>
        <v>80865</v>
      </c>
      <c r="G87" s="89">
        <f t="shared" si="23"/>
        <v>0</v>
      </c>
      <c r="H87" s="79">
        <f t="shared" si="23"/>
        <v>0</v>
      </c>
      <c r="I87" s="64">
        <f t="shared" si="23"/>
        <v>0</v>
      </c>
      <c r="J87" s="89">
        <f t="shared" si="23"/>
        <v>0</v>
      </c>
      <c r="K87" s="79">
        <f t="shared" si="23"/>
        <v>0</v>
      </c>
      <c r="L87" s="64">
        <f t="shared" si="23"/>
        <v>5000</v>
      </c>
      <c r="M87" s="89">
        <f t="shared" si="23"/>
        <v>0</v>
      </c>
      <c r="N87" s="79">
        <f t="shared" si="23"/>
        <v>0</v>
      </c>
      <c r="O87" s="64">
        <f t="shared" si="23"/>
        <v>13380</v>
      </c>
      <c r="P87" s="89">
        <f t="shared" si="23"/>
        <v>0</v>
      </c>
      <c r="Q87" s="79">
        <f t="shared" si="23"/>
        <v>0</v>
      </c>
      <c r="R87" s="64">
        <f t="shared" si="23"/>
        <v>30000</v>
      </c>
      <c r="S87" s="89">
        <f t="shared" si="23"/>
        <v>0</v>
      </c>
      <c r="T87" s="79">
        <f t="shared" si="23"/>
        <v>0</v>
      </c>
      <c r="U87" s="64">
        <f t="shared" si="23"/>
        <v>39800</v>
      </c>
      <c r="V87" s="89">
        <f t="shared" si="23"/>
        <v>0</v>
      </c>
      <c r="W87" s="79">
        <f t="shared" si="23"/>
        <v>0</v>
      </c>
      <c r="X87" s="64">
        <f t="shared" si="23"/>
        <v>0</v>
      </c>
      <c r="Y87" s="89">
        <f t="shared" si="23"/>
        <v>0</v>
      </c>
      <c r="Z87" s="79">
        <f t="shared" si="23"/>
        <v>0</v>
      </c>
      <c r="AA87" s="64">
        <f>SUM(AA88:AA102)</f>
        <v>169045</v>
      </c>
      <c r="AB87" s="95">
        <f>SUM(AB88:AB103)</f>
        <v>0</v>
      </c>
      <c r="AC87" s="79">
        <f t="shared" si="23"/>
        <v>0</v>
      </c>
    </row>
    <row r="88" spans="1:29" ht="12.75">
      <c r="A88" s="26">
        <v>32311</v>
      </c>
      <c r="B88" s="26" t="s">
        <v>76</v>
      </c>
      <c r="C88" s="73"/>
      <c r="D88" s="91"/>
      <c r="E88" s="80"/>
      <c r="F88" s="73">
        <v>8100</v>
      </c>
      <c r="G88" s="92"/>
      <c r="H88" s="81"/>
      <c r="I88" s="73"/>
      <c r="J88" s="91"/>
      <c r="K88" s="80"/>
      <c r="L88" s="65"/>
      <c r="M88" s="92"/>
      <c r="N88" s="81"/>
      <c r="O88" s="65"/>
      <c r="P88" s="92"/>
      <c r="Q88" s="81"/>
      <c r="R88" s="65"/>
      <c r="S88" s="92"/>
      <c r="T88" s="81"/>
      <c r="U88" s="65"/>
      <c r="V88" s="92"/>
      <c r="W88" s="81"/>
      <c r="X88" s="65"/>
      <c r="Y88" s="92"/>
      <c r="Z88" s="81"/>
      <c r="AA88" s="64">
        <f aca="true" t="shared" si="24" ref="AA88:AA103">C88+F88+I88+L88+O88+R88+U88+X88</f>
        <v>8100</v>
      </c>
      <c r="AB88" s="95"/>
      <c r="AC88" s="79">
        <f t="shared" si="22"/>
        <v>0</v>
      </c>
    </row>
    <row r="89" spans="1:29" ht="12.75">
      <c r="A89" s="26">
        <v>32313</v>
      </c>
      <c r="B89" s="26" t="s">
        <v>40</v>
      </c>
      <c r="C89" s="73"/>
      <c r="D89" s="91"/>
      <c r="E89" s="80"/>
      <c r="F89" s="73">
        <v>3000</v>
      </c>
      <c r="G89" s="92"/>
      <c r="H89" s="81"/>
      <c r="I89" s="73"/>
      <c r="J89" s="91"/>
      <c r="K89" s="80"/>
      <c r="L89" s="65"/>
      <c r="M89" s="92"/>
      <c r="N89" s="81"/>
      <c r="O89" s="65"/>
      <c r="P89" s="92"/>
      <c r="Q89" s="81"/>
      <c r="R89" s="65"/>
      <c r="S89" s="92"/>
      <c r="T89" s="81"/>
      <c r="U89" s="65"/>
      <c r="V89" s="92"/>
      <c r="W89" s="81"/>
      <c r="X89" s="65"/>
      <c r="Y89" s="92"/>
      <c r="Z89" s="81"/>
      <c r="AA89" s="64">
        <f t="shared" si="24"/>
        <v>3000</v>
      </c>
      <c r="AB89" s="95"/>
      <c r="AC89" s="79"/>
    </row>
    <row r="90" spans="1:29" ht="12.75">
      <c r="A90" s="26">
        <v>32319</v>
      </c>
      <c r="B90" s="26" t="s">
        <v>41</v>
      </c>
      <c r="C90" s="73"/>
      <c r="D90" s="91"/>
      <c r="E90" s="80"/>
      <c r="F90" s="73"/>
      <c r="G90" s="92"/>
      <c r="H90" s="81"/>
      <c r="I90" s="73"/>
      <c r="J90" s="91"/>
      <c r="K90" s="80"/>
      <c r="L90" s="65"/>
      <c r="M90" s="92"/>
      <c r="N90" s="81"/>
      <c r="O90" s="65"/>
      <c r="P90" s="92"/>
      <c r="Q90" s="81"/>
      <c r="R90" s="65"/>
      <c r="S90" s="92"/>
      <c r="T90" s="81"/>
      <c r="U90" s="65"/>
      <c r="V90" s="92"/>
      <c r="W90" s="81"/>
      <c r="X90" s="65"/>
      <c r="Y90" s="92"/>
      <c r="Z90" s="81"/>
      <c r="AA90" s="64">
        <f t="shared" si="24"/>
        <v>0</v>
      </c>
      <c r="AB90" s="95"/>
      <c r="AC90" s="79"/>
    </row>
    <row r="91" spans="1:29" ht="12.75">
      <c r="A91" s="26">
        <v>32329</v>
      </c>
      <c r="B91" s="26" t="s">
        <v>42</v>
      </c>
      <c r="C91" s="73"/>
      <c r="D91" s="91"/>
      <c r="E91" s="80"/>
      <c r="F91" s="73">
        <v>5000</v>
      </c>
      <c r="G91" s="92"/>
      <c r="H91" s="81"/>
      <c r="I91" s="73"/>
      <c r="J91" s="91"/>
      <c r="K91" s="80"/>
      <c r="L91" s="65"/>
      <c r="M91" s="92"/>
      <c r="N91" s="81"/>
      <c r="O91" s="65">
        <v>1000</v>
      </c>
      <c r="P91" s="92"/>
      <c r="Q91" s="81"/>
      <c r="R91" s="65">
        <v>30000</v>
      </c>
      <c r="S91" s="92"/>
      <c r="T91" s="81"/>
      <c r="U91" s="65">
        <v>39800</v>
      </c>
      <c r="V91" s="92"/>
      <c r="W91" s="81"/>
      <c r="X91" s="65"/>
      <c r="Y91" s="92"/>
      <c r="Z91" s="81"/>
      <c r="AA91" s="64">
        <f t="shared" si="24"/>
        <v>75800</v>
      </c>
      <c r="AB91" s="95"/>
      <c r="AC91" s="79"/>
    </row>
    <row r="92" spans="1:29" ht="12.75">
      <c r="A92" s="26">
        <v>32339</v>
      </c>
      <c r="B92" s="26" t="s">
        <v>43</v>
      </c>
      <c r="C92" s="73"/>
      <c r="D92" s="91"/>
      <c r="E92" s="80"/>
      <c r="F92" s="73"/>
      <c r="G92" s="92"/>
      <c r="H92" s="81"/>
      <c r="I92" s="73"/>
      <c r="J92" s="91"/>
      <c r="K92" s="80"/>
      <c r="L92" s="65"/>
      <c r="M92" s="92"/>
      <c r="N92" s="81"/>
      <c r="O92" s="65"/>
      <c r="P92" s="92"/>
      <c r="Q92" s="81"/>
      <c r="R92" s="65"/>
      <c r="S92" s="92"/>
      <c r="T92" s="81"/>
      <c r="U92" s="65"/>
      <c r="V92" s="92"/>
      <c r="W92" s="81"/>
      <c r="X92" s="65"/>
      <c r="Y92" s="92"/>
      <c r="Z92" s="81"/>
      <c r="AA92" s="64">
        <f t="shared" si="24"/>
        <v>0</v>
      </c>
      <c r="AB92" s="95"/>
      <c r="AC92" s="79"/>
    </row>
    <row r="93" spans="1:29" ht="12.75">
      <c r="A93" s="26">
        <v>32349</v>
      </c>
      <c r="B93" s="26" t="s">
        <v>44</v>
      </c>
      <c r="C93" s="73"/>
      <c r="D93" s="91"/>
      <c r="E93" s="80"/>
      <c r="F93" s="73">
        <v>32765</v>
      </c>
      <c r="G93" s="92"/>
      <c r="H93" s="81"/>
      <c r="I93" s="73"/>
      <c r="J93" s="91"/>
      <c r="K93" s="80"/>
      <c r="L93" s="65"/>
      <c r="M93" s="92"/>
      <c r="N93" s="81"/>
      <c r="O93" s="65"/>
      <c r="P93" s="92"/>
      <c r="Q93" s="81"/>
      <c r="R93" s="65"/>
      <c r="S93" s="92"/>
      <c r="T93" s="81"/>
      <c r="U93" s="65"/>
      <c r="V93" s="92"/>
      <c r="W93" s="81"/>
      <c r="X93" s="65"/>
      <c r="Y93" s="92"/>
      <c r="Z93" s="81"/>
      <c r="AA93" s="64">
        <f t="shared" si="24"/>
        <v>32765</v>
      </c>
      <c r="AB93" s="95"/>
      <c r="AC93" s="79">
        <f>E93+H93+K93+N93+Q93+T93+W93+Z93</f>
        <v>0</v>
      </c>
    </row>
    <row r="94" spans="1:29" ht="12.75">
      <c r="A94" s="26">
        <v>32359</v>
      </c>
      <c r="B94" s="26" t="s">
        <v>45</v>
      </c>
      <c r="C94" s="73"/>
      <c r="D94" s="91"/>
      <c r="E94" s="80"/>
      <c r="F94" s="73"/>
      <c r="G94" s="89"/>
      <c r="H94" s="79"/>
      <c r="I94" s="73"/>
      <c r="J94" s="91"/>
      <c r="K94" s="80"/>
      <c r="L94" s="65"/>
      <c r="M94" s="92"/>
      <c r="N94" s="81"/>
      <c r="O94" s="65"/>
      <c r="P94" s="92"/>
      <c r="Q94" s="81"/>
      <c r="R94" s="65"/>
      <c r="S94" s="92"/>
      <c r="T94" s="81"/>
      <c r="U94" s="65"/>
      <c r="V94" s="92"/>
      <c r="W94" s="81"/>
      <c r="X94" s="65"/>
      <c r="Y94" s="92"/>
      <c r="Z94" s="81"/>
      <c r="AA94" s="64">
        <f t="shared" si="24"/>
        <v>0</v>
      </c>
      <c r="AB94" s="95"/>
      <c r="AC94" s="79">
        <f>E94+H94+K94+N94+Q94+T94+W94+Z94</f>
        <v>0</v>
      </c>
    </row>
    <row r="95" spans="1:29" ht="12.75">
      <c r="A95" s="26">
        <v>32361</v>
      </c>
      <c r="B95" s="26" t="s">
        <v>46</v>
      </c>
      <c r="C95" s="73"/>
      <c r="D95" s="91"/>
      <c r="E95" s="80"/>
      <c r="F95" s="73">
        <v>8000</v>
      </c>
      <c r="G95" s="92"/>
      <c r="H95" s="81"/>
      <c r="I95" s="73"/>
      <c r="J95" s="91"/>
      <c r="K95" s="80"/>
      <c r="L95" s="65"/>
      <c r="M95" s="92"/>
      <c r="N95" s="81"/>
      <c r="O95" s="65">
        <v>880</v>
      </c>
      <c r="P95" s="92"/>
      <c r="Q95" s="81"/>
      <c r="R95" s="65"/>
      <c r="S95" s="92"/>
      <c r="T95" s="81"/>
      <c r="U95" s="65"/>
      <c r="V95" s="92"/>
      <c r="W95" s="81"/>
      <c r="X95" s="65"/>
      <c r="Y95" s="92"/>
      <c r="Z95" s="81"/>
      <c r="AA95" s="64">
        <f t="shared" si="24"/>
        <v>8880</v>
      </c>
      <c r="AB95" s="95"/>
      <c r="AC95" s="79"/>
    </row>
    <row r="96" spans="1:29" ht="12.75">
      <c r="A96" s="26">
        <v>32369</v>
      </c>
      <c r="B96" s="26" t="s">
        <v>47</v>
      </c>
      <c r="C96" s="73"/>
      <c r="D96" s="91"/>
      <c r="E96" s="80"/>
      <c r="F96" s="73"/>
      <c r="G96" s="89"/>
      <c r="H96" s="79"/>
      <c r="I96" s="73"/>
      <c r="J96" s="91"/>
      <c r="K96" s="80"/>
      <c r="L96" s="65"/>
      <c r="M96" s="92"/>
      <c r="N96" s="81"/>
      <c r="O96" s="65">
        <v>3500</v>
      </c>
      <c r="P96" s="92"/>
      <c r="Q96" s="81"/>
      <c r="R96" s="65"/>
      <c r="S96" s="92"/>
      <c r="T96" s="81"/>
      <c r="U96" s="65"/>
      <c r="V96" s="92"/>
      <c r="W96" s="81"/>
      <c r="X96" s="65"/>
      <c r="Y96" s="92"/>
      <c r="Z96" s="81"/>
      <c r="AA96" s="64">
        <f t="shared" si="24"/>
        <v>3500</v>
      </c>
      <c r="AB96" s="95"/>
      <c r="AC96" s="79"/>
    </row>
    <row r="97" spans="1:29" ht="12.75">
      <c r="A97" s="26">
        <v>32371</v>
      </c>
      <c r="B97" s="26" t="s">
        <v>48</v>
      </c>
      <c r="C97" s="73"/>
      <c r="D97" s="91"/>
      <c r="E97" s="80"/>
      <c r="F97" s="73"/>
      <c r="G97" s="89"/>
      <c r="H97" s="79"/>
      <c r="I97" s="73"/>
      <c r="J97" s="91"/>
      <c r="K97" s="80"/>
      <c r="L97" s="65"/>
      <c r="M97" s="92"/>
      <c r="N97" s="81"/>
      <c r="O97" s="65"/>
      <c r="P97" s="92"/>
      <c r="Q97" s="81"/>
      <c r="R97" s="65"/>
      <c r="S97" s="92"/>
      <c r="T97" s="81"/>
      <c r="U97" s="65"/>
      <c r="V97" s="92"/>
      <c r="W97" s="81"/>
      <c r="X97" s="65"/>
      <c r="Y97" s="92"/>
      <c r="Z97" s="81"/>
      <c r="AA97" s="64">
        <f t="shared" si="24"/>
        <v>0</v>
      </c>
      <c r="AB97" s="95"/>
      <c r="AC97" s="79">
        <f>E97+H97+K97+N97+Q97+T97+W97+Z97</f>
        <v>0</v>
      </c>
    </row>
    <row r="98" spans="1:29" ht="12.75">
      <c r="A98" s="26">
        <v>32372</v>
      </c>
      <c r="B98" s="26" t="s">
        <v>49</v>
      </c>
      <c r="C98" s="73"/>
      <c r="D98" s="91"/>
      <c r="E98" s="80"/>
      <c r="F98" s="73"/>
      <c r="G98" s="89"/>
      <c r="H98" s="79"/>
      <c r="I98" s="73"/>
      <c r="J98" s="91"/>
      <c r="K98" s="80"/>
      <c r="L98" s="65"/>
      <c r="M98" s="92"/>
      <c r="N98" s="81"/>
      <c r="O98" s="65"/>
      <c r="P98" s="92"/>
      <c r="Q98" s="81"/>
      <c r="R98" s="65"/>
      <c r="S98" s="92"/>
      <c r="T98" s="81"/>
      <c r="U98" s="65"/>
      <c r="V98" s="92"/>
      <c r="W98" s="81"/>
      <c r="X98" s="65"/>
      <c r="Y98" s="92"/>
      <c r="Z98" s="81"/>
      <c r="AA98" s="64">
        <f t="shared" si="24"/>
        <v>0</v>
      </c>
      <c r="AB98" s="95"/>
      <c r="AC98" s="79">
        <f>E98+H98+K98+N98+Q98+T98+W98+Z98</f>
        <v>0</v>
      </c>
    </row>
    <row r="99" spans="1:29" ht="12.75">
      <c r="A99" s="26">
        <v>32379</v>
      </c>
      <c r="B99" s="26" t="s">
        <v>50</v>
      </c>
      <c r="C99" s="73"/>
      <c r="D99" s="91"/>
      <c r="E99" s="80"/>
      <c r="F99" s="73"/>
      <c r="G99" s="89"/>
      <c r="H99" s="79"/>
      <c r="I99" s="73"/>
      <c r="J99" s="91"/>
      <c r="K99" s="80"/>
      <c r="L99" s="65">
        <v>5000</v>
      </c>
      <c r="M99" s="92"/>
      <c r="N99" s="81"/>
      <c r="O99" s="65"/>
      <c r="P99" s="92"/>
      <c r="Q99" s="81"/>
      <c r="R99" s="65"/>
      <c r="S99" s="92"/>
      <c r="T99" s="81"/>
      <c r="U99" s="65"/>
      <c r="V99" s="92"/>
      <c r="W99" s="81"/>
      <c r="X99" s="65"/>
      <c r="Y99" s="92"/>
      <c r="Z99" s="81"/>
      <c r="AA99" s="64">
        <f t="shared" si="24"/>
        <v>5000</v>
      </c>
      <c r="AB99" s="95"/>
      <c r="AC99" s="79"/>
    </row>
    <row r="100" spans="1:29" ht="12.75">
      <c r="A100" s="26">
        <v>32389</v>
      </c>
      <c r="B100" s="26" t="s">
        <v>51</v>
      </c>
      <c r="C100" s="73"/>
      <c r="D100" s="91"/>
      <c r="E100" s="80"/>
      <c r="F100" s="73">
        <v>16000</v>
      </c>
      <c r="G100" s="92"/>
      <c r="H100" s="81"/>
      <c r="I100" s="73"/>
      <c r="J100" s="91"/>
      <c r="K100" s="80"/>
      <c r="L100" s="65"/>
      <c r="M100" s="92"/>
      <c r="N100" s="81"/>
      <c r="O100" s="65"/>
      <c r="P100" s="92"/>
      <c r="Q100" s="81"/>
      <c r="R100" s="65"/>
      <c r="S100" s="92"/>
      <c r="T100" s="81"/>
      <c r="U100" s="65"/>
      <c r="V100" s="92"/>
      <c r="W100" s="81"/>
      <c r="X100" s="65"/>
      <c r="Y100" s="92"/>
      <c r="Z100" s="81"/>
      <c r="AA100" s="64">
        <f t="shared" si="24"/>
        <v>16000</v>
      </c>
      <c r="AB100" s="95"/>
      <c r="AC100" s="79">
        <f>E100+H100+K100+N100+Q100+T100+W100+Z100</f>
        <v>0</v>
      </c>
    </row>
    <row r="101" spans="1:29" ht="12.75">
      <c r="A101" s="26">
        <v>32391</v>
      </c>
      <c r="B101" s="26" t="s">
        <v>52</v>
      </c>
      <c r="C101" s="73"/>
      <c r="D101" s="91"/>
      <c r="E101" s="80"/>
      <c r="F101" s="73"/>
      <c r="G101" s="92"/>
      <c r="H101" s="81"/>
      <c r="I101" s="73"/>
      <c r="J101" s="91"/>
      <c r="K101" s="80"/>
      <c r="L101" s="65"/>
      <c r="M101" s="92"/>
      <c r="N101" s="81"/>
      <c r="O101" s="65"/>
      <c r="P101" s="92"/>
      <c r="Q101" s="81"/>
      <c r="R101" s="65"/>
      <c r="S101" s="92"/>
      <c r="T101" s="81"/>
      <c r="U101" s="65"/>
      <c r="V101" s="92"/>
      <c r="W101" s="81"/>
      <c r="X101" s="65"/>
      <c r="Y101" s="92"/>
      <c r="Z101" s="81"/>
      <c r="AA101" s="64">
        <f t="shared" si="24"/>
        <v>0</v>
      </c>
      <c r="AB101" s="95"/>
      <c r="AC101" s="79">
        <f>E101+H101+K101+N101+Q101+T101+W101+Z101</f>
        <v>0</v>
      </c>
    </row>
    <row r="102" spans="1:29" ht="12.75">
      <c r="A102" s="26">
        <v>32399</v>
      </c>
      <c r="B102" s="26" t="s">
        <v>53</v>
      </c>
      <c r="C102" s="73"/>
      <c r="D102" s="91"/>
      <c r="E102" s="80"/>
      <c r="F102" s="73">
        <v>8000</v>
      </c>
      <c r="G102" s="92"/>
      <c r="H102" s="81"/>
      <c r="I102" s="73"/>
      <c r="J102" s="91"/>
      <c r="K102" s="80"/>
      <c r="L102" s="65"/>
      <c r="M102" s="92"/>
      <c r="N102" s="81"/>
      <c r="O102" s="65">
        <v>8000</v>
      </c>
      <c r="P102" s="92"/>
      <c r="Q102" s="81"/>
      <c r="R102" s="65"/>
      <c r="S102" s="92"/>
      <c r="T102" s="81"/>
      <c r="U102" s="65"/>
      <c r="V102" s="92"/>
      <c r="W102" s="81"/>
      <c r="X102" s="65"/>
      <c r="Y102" s="92"/>
      <c r="Z102" s="81"/>
      <c r="AA102" s="64">
        <f t="shared" si="24"/>
        <v>16000</v>
      </c>
      <c r="AB102" s="95"/>
      <c r="AC102" s="79"/>
    </row>
    <row r="103" spans="1:29" ht="12.75">
      <c r="A103" s="26">
        <v>32412</v>
      </c>
      <c r="B103" s="26" t="s">
        <v>77</v>
      </c>
      <c r="C103" s="73"/>
      <c r="D103" s="91"/>
      <c r="E103" s="80"/>
      <c r="F103" s="73"/>
      <c r="G103" s="89"/>
      <c r="H103" s="79"/>
      <c r="I103" s="73"/>
      <c r="J103" s="91"/>
      <c r="K103" s="80"/>
      <c r="L103" s="65"/>
      <c r="M103" s="92"/>
      <c r="N103" s="81"/>
      <c r="O103" s="65"/>
      <c r="P103" s="92"/>
      <c r="Q103" s="81"/>
      <c r="R103" s="65"/>
      <c r="S103" s="92"/>
      <c r="T103" s="81"/>
      <c r="U103" s="65"/>
      <c r="V103" s="92"/>
      <c r="W103" s="81"/>
      <c r="X103" s="65"/>
      <c r="Y103" s="92"/>
      <c r="Z103" s="81"/>
      <c r="AA103" s="64">
        <f t="shared" si="24"/>
        <v>0</v>
      </c>
      <c r="AB103" s="95">
        <f>D103+G103+J103+M103+P103+S103+V103+Y103</f>
        <v>0</v>
      </c>
      <c r="AC103" s="79">
        <f>D103+H103+K103+N103+Q103+T103+V103+Z103</f>
        <v>0</v>
      </c>
    </row>
    <row r="104" spans="1:29" s="1" customFormat="1" ht="12.75">
      <c r="A104" s="29">
        <v>329</v>
      </c>
      <c r="B104" s="29"/>
      <c r="C104" s="64">
        <f>SUM(C105:C110)</f>
        <v>9750</v>
      </c>
      <c r="D104" s="89">
        <f aca="true" t="shared" si="25" ref="D104:AC104">SUM(D105:D110)</f>
        <v>0</v>
      </c>
      <c r="E104" s="79">
        <f t="shared" si="25"/>
        <v>0</v>
      </c>
      <c r="F104" s="64">
        <f t="shared" si="25"/>
        <v>8900</v>
      </c>
      <c r="G104" s="89">
        <f t="shared" si="25"/>
        <v>0</v>
      </c>
      <c r="H104" s="79">
        <f t="shared" si="25"/>
        <v>0</v>
      </c>
      <c r="I104" s="64">
        <f t="shared" si="25"/>
        <v>800</v>
      </c>
      <c r="J104" s="89">
        <f t="shared" si="25"/>
        <v>0</v>
      </c>
      <c r="K104" s="79">
        <f t="shared" si="25"/>
        <v>0</v>
      </c>
      <c r="L104" s="64">
        <f t="shared" si="25"/>
        <v>0</v>
      </c>
      <c r="M104" s="89">
        <f t="shared" si="25"/>
        <v>0</v>
      </c>
      <c r="N104" s="79">
        <f t="shared" si="25"/>
        <v>0</v>
      </c>
      <c r="O104" s="64">
        <f t="shared" si="25"/>
        <v>12000</v>
      </c>
      <c r="P104" s="89">
        <f t="shared" si="25"/>
        <v>0</v>
      </c>
      <c r="Q104" s="79">
        <f t="shared" si="25"/>
        <v>0</v>
      </c>
      <c r="R104" s="64">
        <f t="shared" si="25"/>
        <v>0</v>
      </c>
      <c r="S104" s="89">
        <f t="shared" si="25"/>
        <v>0</v>
      </c>
      <c r="T104" s="79">
        <f t="shared" si="25"/>
        <v>0</v>
      </c>
      <c r="U104" s="64">
        <f t="shared" si="25"/>
        <v>0</v>
      </c>
      <c r="V104" s="89">
        <f t="shared" si="25"/>
        <v>0</v>
      </c>
      <c r="W104" s="79">
        <f t="shared" si="25"/>
        <v>0</v>
      </c>
      <c r="X104" s="64">
        <f t="shared" si="25"/>
        <v>0</v>
      </c>
      <c r="Y104" s="89">
        <f t="shared" si="25"/>
        <v>0</v>
      </c>
      <c r="Z104" s="79">
        <f t="shared" si="25"/>
        <v>0</v>
      </c>
      <c r="AA104" s="64">
        <f>SUM(AA105:AA110)</f>
        <v>31450</v>
      </c>
      <c r="AB104" s="95">
        <f>SUM(AB105:AB110)</f>
        <v>0</v>
      </c>
      <c r="AC104" s="79">
        <f t="shared" si="25"/>
        <v>0</v>
      </c>
    </row>
    <row r="105" spans="1:29" ht="12.75">
      <c r="A105" s="26">
        <v>32922</v>
      </c>
      <c r="B105" s="26" t="s">
        <v>54</v>
      </c>
      <c r="C105" s="73"/>
      <c r="D105" s="91"/>
      <c r="E105" s="80"/>
      <c r="F105" s="73">
        <v>5200</v>
      </c>
      <c r="G105" s="92"/>
      <c r="H105" s="81"/>
      <c r="I105" s="73"/>
      <c r="J105" s="91"/>
      <c r="K105" s="80"/>
      <c r="L105" s="65"/>
      <c r="M105" s="92"/>
      <c r="N105" s="81"/>
      <c r="O105" s="65"/>
      <c r="P105" s="92"/>
      <c r="Q105" s="81"/>
      <c r="R105" s="65"/>
      <c r="S105" s="92"/>
      <c r="T105" s="81"/>
      <c r="U105" s="65"/>
      <c r="V105" s="92"/>
      <c r="W105" s="81"/>
      <c r="X105" s="65"/>
      <c r="Y105" s="92"/>
      <c r="Z105" s="81"/>
      <c r="AA105" s="64">
        <f aca="true" t="shared" si="26" ref="AA105:AB109">C105+F105+I105+L105+O105+R105+U105+X105</f>
        <v>5200</v>
      </c>
      <c r="AB105" s="95">
        <f t="shared" si="26"/>
        <v>0</v>
      </c>
      <c r="AC105" s="79">
        <f>D105+H105+K105+N105+Q105+T105+V105+Z105</f>
        <v>0</v>
      </c>
    </row>
    <row r="106" spans="1:29" ht="12.75">
      <c r="A106" s="26">
        <v>32923</v>
      </c>
      <c r="B106" s="26" t="s">
        <v>78</v>
      </c>
      <c r="C106" s="73"/>
      <c r="D106" s="91"/>
      <c r="E106" s="80"/>
      <c r="F106" s="73"/>
      <c r="G106" s="92"/>
      <c r="H106" s="81"/>
      <c r="I106" s="73"/>
      <c r="J106" s="91"/>
      <c r="K106" s="80"/>
      <c r="L106" s="65"/>
      <c r="M106" s="92"/>
      <c r="N106" s="81"/>
      <c r="O106" s="65"/>
      <c r="P106" s="92"/>
      <c r="Q106" s="81"/>
      <c r="R106" s="65"/>
      <c r="S106" s="92"/>
      <c r="T106" s="81"/>
      <c r="U106" s="65"/>
      <c r="V106" s="92"/>
      <c r="W106" s="81"/>
      <c r="X106" s="65"/>
      <c r="Y106" s="92"/>
      <c r="Z106" s="81"/>
      <c r="AA106" s="64">
        <f t="shared" si="26"/>
        <v>0</v>
      </c>
      <c r="AB106" s="95">
        <f t="shared" si="26"/>
        <v>0</v>
      </c>
      <c r="AC106" s="79">
        <f>D106+H106+K106+N106+Q106+T106+V106+Z106</f>
        <v>0</v>
      </c>
    </row>
    <row r="107" spans="1:29" ht="12.75">
      <c r="A107" s="26">
        <v>32931</v>
      </c>
      <c r="B107" s="26" t="s">
        <v>55</v>
      </c>
      <c r="C107" s="73"/>
      <c r="D107" s="91"/>
      <c r="E107" s="80"/>
      <c r="F107" s="73"/>
      <c r="G107" s="92"/>
      <c r="H107" s="81"/>
      <c r="I107" s="73"/>
      <c r="J107" s="91"/>
      <c r="K107" s="80"/>
      <c r="L107" s="65"/>
      <c r="M107" s="92"/>
      <c r="N107" s="81"/>
      <c r="O107" s="65"/>
      <c r="P107" s="92"/>
      <c r="Q107" s="81"/>
      <c r="R107" s="65"/>
      <c r="S107" s="92"/>
      <c r="T107" s="81"/>
      <c r="U107" s="65"/>
      <c r="V107" s="92"/>
      <c r="W107" s="81"/>
      <c r="X107" s="65"/>
      <c r="Y107" s="92"/>
      <c r="Z107" s="81"/>
      <c r="AA107" s="64">
        <f t="shared" si="26"/>
        <v>0</v>
      </c>
      <c r="AB107" s="95">
        <f t="shared" si="26"/>
        <v>0</v>
      </c>
      <c r="AC107" s="79">
        <f>D107+H107+K107+N107+Q107+T107+V107+Z107</f>
        <v>0</v>
      </c>
    </row>
    <row r="108" spans="1:29" ht="12.75">
      <c r="A108" s="26">
        <v>32941</v>
      </c>
      <c r="B108" s="26" t="s">
        <v>56</v>
      </c>
      <c r="C108" s="73"/>
      <c r="D108" s="91"/>
      <c r="E108" s="80"/>
      <c r="F108" s="73">
        <v>1200</v>
      </c>
      <c r="G108" s="92"/>
      <c r="H108" s="81"/>
      <c r="I108" s="73"/>
      <c r="J108" s="91"/>
      <c r="K108" s="80"/>
      <c r="L108" s="65"/>
      <c r="M108" s="92"/>
      <c r="N108" s="81"/>
      <c r="O108" s="65"/>
      <c r="P108" s="92"/>
      <c r="Q108" s="81"/>
      <c r="R108" s="65"/>
      <c r="S108" s="92"/>
      <c r="T108" s="81"/>
      <c r="U108" s="65"/>
      <c r="V108" s="92"/>
      <c r="W108" s="81"/>
      <c r="X108" s="65"/>
      <c r="Y108" s="92"/>
      <c r="Z108" s="81"/>
      <c r="AA108" s="64">
        <f t="shared" si="26"/>
        <v>1200</v>
      </c>
      <c r="AB108" s="95">
        <f t="shared" si="26"/>
        <v>0</v>
      </c>
      <c r="AC108" s="79">
        <f>D108+H108+K108+N108+Q108+T108+V108+Z108</f>
        <v>0</v>
      </c>
    </row>
    <row r="109" spans="1:29" ht="12.75">
      <c r="A109" s="26">
        <v>32955</v>
      </c>
      <c r="B109" s="26" t="s">
        <v>132</v>
      </c>
      <c r="C109" s="73">
        <v>9750</v>
      </c>
      <c r="D109" s="91"/>
      <c r="E109" s="80"/>
      <c r="F109" s="73"/>
      <c r="G109" s="92"/>
      <c r="H109" s="81"/>
      <c r="I109" s="73"/>
      <c r="J109" s="91"/>
      <c r="K109" s="80"/>
      <c r="L109" s="65"/>
      <c r="M109" s="92"/>
      <c r="N109" s="81"/>
      <c r="O109" s="65"/>
      <c r="P109" s="92"/>
      <c r="Q109" s="81"/>
      <c r="R109" s="65"/>
      <c r="S109" s="92"/>
      <c r="T109" s="81"/>
      <c r="U109" s="65"/>
      <c r="V109" s="92"/>
      <c r="W109" s="81"/>
      <c r="X109" s="65"/>
      <c r="Y109" s="92"/>
      <c r="Z109" s="81"/>
      <c r="AA109" s="64">
        <f t="shared" si="26"/>
        <v>9750</v>
      </c>
      <c r="AB109" s="95">
        <f t="shared" si="26"/>
        <v>0</v>
      </c>
      <c r="AC109" s="79">
        <f>D109+H109+K109+N109+Q109+T109+V109+Z109</f>
        <v>0</v>
      </c>
    </row>
    <row r="110" spans="1:29" ht="12.75">
      <c r="A110" s="26">
        <v>32999</v>
      </c>
      <c r="B110" s="26" t="s">
        <v>57</v>
      </c>
      <c r="C110" s="73"/>
      <c r="D110" s="91"/>
      <c r="E110" s="80"/>
      <c r="F110" s="73">
        <v>2500</v>
      </c>
      <c r="G110" s="92"/>
      <c r="H110" s="81"/>
      <c r="I110" s="73">
        <v>800</v>
      </c>
      <c r="J110" s="91"/>
      <c r="K110" s="80"/>
      <c r="L110" s="65"/>
      <c r="M110" s="92"/>
      <c r="N110" s="81"/>
      <c r="O110" s="65">
        <v>12000</v>
      </c>
      <c r="P110" s="92"/>
      <c r="Q110" s="81"/>
      <c r="R110" s="65"/>
      <c r="S110" s="92"/>
      <c r="T110" s="81"/>
      <c r="U110" s="65"/>
      <c r="V110" s="92"/>
      <c r="W110" s="81"/>
      <c r="X110" s="65"/>
      <c r="Y110" s="92"/>
      <c r="Z110" s="81"/>
      <c r="AA110" s="64">
        <f>C110+F110+I110+L110+O110+R110+U110+X110</f>
        <v>15300</v>
      </c>
      <c r="AB110" s="95"/>
      <c r="AC110" s="79"/>
    </row>
    <row r="111" spans="1:29" s="1" customFormat="1" ht="12.75">
      <c r="A111" s="41">
        <v>34</v>
      </c>
      <c r="B111" s="41" t="s">
        <v>58</v>
      </c>
      <c r="C111" s="66">
        <f>C112</f>
        <v>0</v>
      </c>
      <c r="D111" s="90">
        <f aca="true" t="shared" si="27" ref="D111:AA111">D112</f>
        <v>0</v>
      </c>
      <c r="E111" s="82">
        <f t="shared" si="27"/>
        <v>0</v>
      </c>
      <c r="F111" s="66">
        <f t="shared" si="27"/>
        <v>5000</v>
      </c>
      <c r="G111" s="90">
        <f t="shared" si="27"/>
        <v>0</v>
      </c>
      <c r="H111" s="82">
        <f t="shared" si="27"/>
        <v>0</v>
      </c>
      <c r="I111" s="66">
        <f t="shared" si="27"/>
        <v>0</v>
      </c>
      <c r="J111" s="90">
        <f t="shared" si="27"/>
        <v>0</v>
      </c>
      <c r="K111" s="82">
        <f t="shared" si="27"/>
        <v>0</v>
      </c>
      <c r="L111" s="66">
        <f t="shared" si="27"/>
        <v>0</v>
      </c>
      <c r="M111" s="90">
        <f t="shared" si="27"/>
        <v>0</v>
      </c>
      <c r="N111" s="82">
        <f t="shared" si="27"/>
        <v>0</v>
      </c>
      <c r="O111" s="66">
        <f t="shared" si="27"/>
        <v>0</v>
      </c>
      <c r="P111" s="90">
        <f t="shared" si="27"/>
        <v>0</v>
      </c>
      <c r="Q111" s="82">
        <f t="shared" si="27"/>
        <v>0</v>
      </c>
      <c r="R111" s="66">
        <f t="shared" si="27"/>
        <v>0</v>
      </c>
      <c r="S111" s="90">
        <f t="shared" si="27"/>
        <v>0</v>
      </c>
      <c r="T111" s="82">
        <f t="shared" si="27"/>
        <v>0</v>
      </c>
      <c r="U111" s="66">
        <f t="shared" si="27"/>
        <v>0</v>
      </c>
      <c r="V111" s="90">
        <f t="shared" si="27"/>
        <v>0</v>
      </c>
      <c r="W111" s="82">
        <f t="shared" si="27"/>
        <v>0</v>
      </c>
      <c r="X111" s="66">
        <f t="shared" si="27"/>
        <v>0</v>
      </c>
      <c r="Y111" s="90">
        <f t="shared" si="27"/>
        <v>0</v>
      </c>
      <c r="Z111" s="82">
        <f t="shared" si="27"/>
        <v>0</v>
      </c>
      <c r="AA111" s="66">
        <f t="shared" si="27"/>
        <v>5000</v>
      </c>
      <c r="AB111" s="90">
        <v>5000</v>
      </c>
      <c r="AC111" s="82">
        <v>5000</v>
      </c>
    </row>
    <row r="112" spans="1:29" ht="12.75">
      <c r="A112" s="29">
        <v>343</v>
      </c>
      <c r="B112" s="29" t="s">
        <v>133</v>
      </c>
      <c r="C112" s="64">
        <f>SUM(C113:C115)</f>
        <v>0</v>
      </c>
      <c r="D112" s="89">
        <f aca="true" t="shared" si="28" ref="D112:AA112">SUM(D113:D115)</f>
        <v>0</v>
      </c>
      <c r="E112" s="79">
        <f t="shared" si="28"/>
        <v>0</v>
      </c>
      <c r="F112" s="64">
        <f t="shared" si="28"/>
        <v>5000</v>
      </c>
      <c r="G112" s="89">
        <f t="shared" si="28"/>
        <v>0</v>
      </c>
      <c r="H112" s="79">
        <f t="shared" si="28"/>
        <v>0</v>
      </c>
      <c r="I112" s="64">
        <f t="shared" si="28"/>
        <v>0</v>
      </c>
      <c r="J112" s="89">
        <f t="shared" si="28"/>
        <v>0</v>
      </c>
      <c r="K112" s="79">
        <f t="shared" si="28"/>
        <v>0</v>
      </c>
      <c r="L112" s="64">
        <f t="shared" si="28"/>
        <v>0</v>
      </c>
      <c r="M112" s="89">
        <f t="shared" si="28"/>
        <v>0</v>
      </c>
      <c r="N112" s="79">
        <f t="shared" si="28"/>
        <v>0</v>
      </c>
      <c r="O112" s="64">
        <f t="shared" si="28"/>
        <v>0</v>
      </c>
      <c r="P112" s="89">
        <f t="shared" si="28"/>
        <v>0</v>
      </c>
      <c r="Q112" s="79">
        <f t="shared" si="28"/>
        <v>0</v>
      </c>
      <c r="R112" s="64">
        <f t="shared" si="28"/>
        <v>0</v>
      </c>
      <c r="S112" s="89">
        <f t="shared" si="28"/>
        <v>0</v>
      </c>
      <c r="T112" s="79">
        <f t="shared" si="28"/>
        <v>0</v>
      </c>
      <c r="U112" s="64">
        <f t="shared" si="28"/>
        <v>0</v>
      </c>
      <c r="V112" s="89">
        <f t="shared" si="28"/>
        <v>0</v>
      </c>
      <c r="W112" s="79">
        <f t="shared" si="28"/>
        <v>0</v>
      </c>
      <c r="X112" s="64">
        <f t="shared" si="28"/>
        <v>0</v>
      </c>
      <c r="Y112" s="89">
        <f t="shared" si="28"/>
        <v>0</v>
      </c>
      <c r="Z112" s="79">
        <f t="shared" si="28"/>
        <v>0</v>
      </c>
      <c r="AA112" s="64">
        <f t="shared" si="28"/>
        <v>5000</v>
      </c>
      <c r="AB112" s="95"/>
      <c r="AC112" s="79"/>
    </row>
    <row r="113" spans="1:29" ht="12.75">
      <c r="A113" s="26">
        <v>34311</v>
      </c>
      <c r="B113" s="26" t="s">
        <v>59</v>
      </c>
      <c r="C113" s="73"/>
      <c r="D113" s="91"/>
      <c r="E113" s="80"/>
      <c r="F113" s="73">
        <v>4500</v>
      </c>
      <c r="G113" s="91"/>
      <c r="H113" s="80"/>
      <c r="I113" s="73"/>
      <c r="J113" s="91"/>
      <c r="K113" s="80"/>
      <c r="L113" s="65"/>
      <c r="M113" s="92"/>
      <c r="N113" s="81"/>
      <c r="O113" s="65"/>
      <c r="P113" s="92"/>
      <c r="Q113" s="81"/>
      <c r="R113" s="65"/>
      <c r="S113" s="92"/>
      <c r="T113" s="81"/>
      <c r="U113" s="65"/>
      <c r="V113" s="92"/>
      <c r="W113" s="81"/>
      <c r="X113" s="65"/>
      <c r="Y113" s="92"/>
      <c r="Z113" s="81"/>
      <c r="AA113" s="64">
        <f aca="true" t="shared" si="29" ref="AA113:AB115">C113+F113+I113+L113+O113+R113+U113+X113</f>
        <v>4500</v>
      </c>
      <c r="AB113" s="95">
        <f t="shared" si="29"/>
        <v>0</v>
      </c>
      <c r="AC113" s="79">
        <f>D113+H113+K113+N113+Q113+T113+W113+Z113</f>
        <v>0</v>
      </c>
    </row>
    <row r="114" spans="1:29" ht="12.75">
      <c r="A114" s="26">
        <v>34339</v>
      </c>
      <c r="B114" s="26" t="s">
        <v>60</v>
      </c>
      <c r="C114" s="73"/>
      <c r="D114" s="91"/>
      <c r="E114" s="80"/>
      <c r="F114" s="73">
        <v>500</v>
      </c>
      <c r="G114" s="91"/>
      <c r="H114" s="80"/>
      <c r="I114" s="73"/>
      <c r="J114" s="91"/>
      <c r="K114" s="80"/>
      <c r="L114" s="65"/>
      <c r="M114" s="92"/>
      <c r="N114" s="81"/>
      <c r="O114" s="65"/>
      <c r="P114" s="92"/>
      <c r="Q114" s="81"/>
      <c r="R114" s="65"/>
      <c r="S114" s="92"/>
      <c r="T114" s="81"/>
      <c r="U114" s="65"/>
      <c r="V114" s="92"/>
      <c r="W114" s="81"/>
      <c r="X114" s="65"/>
      <c r="Y114" s="92"/>
      <c r="Z114" s="81"/>
      <c r="AA114" s="64">
        <f t="shared" si="29"/>
        <v>500</v>
      </c>
      <c r="AB114" s="95">
        <f t="shared" si="29"/>
        <v>0</v>
      </c>
      <c r="AC114" s="79">
        <f>D114+H114+K114+N114+Q114+T114+W114+Z114</f>
        <v>0</v>
      </c>
    </row>
    <row r="115" spans="1:29" ht="12.75">
      <c r="A115" s="26">
        <v>34349</v>
      </c>
      <c r="B115" s="26" t="s">
        <v>79</v>
      </c>
      <c r="C115" s="73"/>
      <c r="D115" s="91"/>
      <c r="E115" s="80"/>
      <c r="F115" s="73"/>
      <c r="G115" s="89"/>
      <c r="H115" s="79"/>
      <c r="I115" s="73"/>
      <c r="J115" s="91"/>
      <c r="K115" s="80"/>
      <c r="L115" s="65"/>
      <c r="M115" s="92"/>
      <c r="N115" s="81"/>
      <c r="O115" s="65"/>
      <c r="P115" s="92"/>
      <c r="Q115" s="81"/>
      <c r="R115" s="65"/>
      <c r="S115" s="92"/>
      <c r="T115" s="81"/>
      <c r="U115" s="65"/>
      <c r="V115" s="92"/>
      <c r="W115" s="81"/>
      <c r="X115" s="65"/>
      <c r="Y115" s="92"/>
      <c r="Z115" s="81"/>
      <c r="AA115" s="64">
        <f t="shared" si="29"/>
        <v>0</v>
      </c>
      <c r="AB115" s="95">
        <f t="shared" si="29"/>
        <v>0</v>
      </c>
      <c r="AC115" s="79">
        <f>D115+H115+K115+N115+Q115+T115+W115+Z115</f>
        <v>0</v>
      </c>
    </row>
    <row r="116" spans="1:29" s="1" customFormat="1" ht="12.75">
      <c r="A116" s="41">
        <v>37</v>
      </c>
      <c r="B116" s="41" t="s">
        <v>134</v>
      </c>
      <c r="C116" s="66">
        <f>C117</f>
        <v>75000</v>
      </c>
      <c r="D116" s="90">
        <f aca="true" t="shared" si="30" ref="D116:AA116">D117</f>
        <v>0</v>
      </c>
      <c r="E116" s="82">
        <f t="shared" si="30"/>
        <v>0</v>
      </c>
      <c r="F116" s="66">
        <f t="shared" si="30"/>
        <v>0</v>
      </c>
      <c r="G116" s="90">
        <f t="shared" si="30"/>
        <v>0</v>
      </c>
      <c r="H116" s="82">
        <f t="shared" si="30"/>
        <v>0</v>
      </c>
      <c r="I116" s="66">
        <f t="shared" si="30"/>
        <v>0</v>
      </c>
      <c r="J116" s="90">
        <f t="shared" si="30"/>
        <v>0</v>
      </c>
      <c r="K116" s="82">
        <f t="shared" si="30"/>
        <v>0</v>
      </c>
      <c r="L116" s="66">
        <f t="shared" si="30"/>
        <v>0</v>
      </c>
      <c r="M116" s="90">
        <f t="shared" si="30"/>
        <v>0</v>
      </c>
      <c r="N116" s="82">
        <f t="shared" si="30"/>
        <v>0</v>
      </c>
      <c r="O116" s="66">
        <f t="shared" si="30"/>
        <v>0</v>
      </c>
      <c r="P116" s="90">
        <f t="shared" si="30"/>
        <v>0</v>
      </c>
      <c r="Q116" s="82">
        <f t="shared" si="30"/>
        <v>0</v>
      </c>
      <c r="R116" s="66">
        <f t="shared" si="30"/>
        <v>0</v>
      </c>
      <c r="S116" s="90">
        <f t="shared" si="30"/>
        <v>0</v>
      </c>
      <c r="T116" s="82">
        <f t="shared" si="30"/>
        <v>0</v>
      </c>
      <c r="U116" s="66">
        <f t="shared" si="30"/>
        <v>0</v>
      </c>
      <c r="V116" s="90">
        <f t="shared" si="30"/>
        <v>0</v>
      </c>
      <c r="W116" s="82">
        <f t="shared" si="30"/>
        <v>0</v>
      </c>
      <c r="X116" s="66">
        <f t="shared" si="30"/>
        <v>0</v>
      </c>
      <c r="Y116" s="90">
        <f t="shared" si="30"/>
        <v>0</v>
      </c>
      <c r="Z116" s="82">
        <f t="shared" si="30"/>
        <v>0</v>
      </c>
      <c r="AA116" s="66">
        <f t="shared" si="30"/>
        <v>75000</v>
      </c>
      <c r="AB116" s="90">
        <v>75000</v>
      </c>
      <c r="AC116" s="82">
        <v>75000</v>
      </c>
    </row>
    <row r="117" spans="1:29" ht="12.75">
      <c r="A117" s="26">
        <v>37229</v>
      </c>
      <c r="B117" s="26" t="s">
        <v>135</v>
      </c>
      <c r="C117" s="73">
        <v>75000</v>
      </c>
      <c r="D117" s="91"/>
      <c r="E117" s="80"/>
      <c r="F117" s="73"/>
      <c r="G117" s="89"/>
      <c r="H117" s="79"/>
      <c r="I117" s="73"/>
      <c r="J117" s="91"/>
      <c r="K117" s="80"/>
      <c r="L117" s="65"/>
      <c r="M117" s="92"/>
      <c r="N117" s="81"/>
      <c r="O117" s="65"/>
      <c r="P117" s="92"/>
      <c r="Q117" s="81"/>
      <c r="R117" s="65"/>
      <c r="S117" s="92"/>
      <c r="T117" s="81"/>
      <c r="U117" s="65"/>
      <c r="V117" s="92"/>
      <c r="W117" s="81"/>
      <c r="X117" s="65"/>
      <c r="Y117" s="92"/>
      <c r="Z117" s="81"/>
      <c r="AA117" s="64">
        <f>C117+F117+I117+L117+O117+R117+U117+X117</f>
        <v>75000</v>
      </c>
      <c r="AB117" s="95"/>
      <c r="AC117" s="79"/>
    </row>
    <row r="118" spans="1:29" ht="12.75">
      <c r="A118" s="29">
        <v>4</v>
      </c>
      <c r="B118" s="29" t="s">
        <v>87</v>
      </c>
      <c r="C118" s="64">
        <f>C119+C124</f>
        <v>80000</v>
      </c>
      <c r="D118" s="89">
        <f aca="true" t="shared" si="31" ref="D118:AC118">D119+D124</f>
        <v>0</v>
      </c>
      <c r="E118" s="79">
        <f t="shared" si="31"/>
        <v>0</v>
      </c>
      <c r="F118" s="64">
        <f t="shared" si="31"/>
        <v>0</v>
      </c>
      <c r="G118" s="89">
        <f t="shared" si="31"/>
        <v>0</v>
      </c>
      <c r="H118" s="79">
        <f t="shared" si="31"/>
        <v>0</v>
      </c>
      <c r="I118" s="64">
        <f t="shared" si="31"/>
        <v>0</v>
      </c>
      <c r="J118" s="89">
        <f t="shared" si="31"/>
        <v>0</v>
      </c>
      <c r="K118" s="79">
        <f t="shared" si="31"/>
        <v>0</v>
      </c>
      <c r="L118" s="64">
        <f t="shared" si="31"/>
        <v>0</v>
      </c>
      <c r="M118" s="89">
        <f t="shared" si="31"/>
        <v>0</v>
      </c>
      <c r="N118" s="79">
        <f t="shared" si="31"/>
        <v>0</v>
      </c>
      <c r="O118" s="64">
        <f t="shared" si="31"/>
        <v>0</v>
      </c>
      <c r="P118" s="89">
        <f t="shared" si="31"/>
        <v>0</v>
      </c>
      <c r="Q118" s="79">
        <f t="shared" si="31"/>
        <v>0</v>
      </c>
      <c r="R118" s="64">
        <f t="shared" si="31"/>
        <v>24500</v>
      </c>
      <c r="S118" s="89">
        <f t="shared" si="31"/>
        <v>0</v>
      </c>
      <c r="T118" s="79">
        <f t="shared" si="31"/>
        <v>0</v>
      </c>
      <c r="U118" s="64">
        <f t="shared" si="31"/>
        <v>2600</v>
      </c>
      <c r="V118" s="89">
        <f t="shared" si="31"/>
        <v>0</v>
      </c>
      <c r="W118" s="79">
        <f t="shared" si="31"/>
        <v>0</v>
      </c>
      <c r="X118" s="64">
        <f t="shared" si="31"/>
        <v>2000</v>
      </c>
      <c r="Y118" s="89">
        <f t="shared" si="31"/>
        <v>0</v>
      </c>
      <c r="Z118" s="79">
        <f t="shared" si="31"/>
        <v>0</v>
      </c>
      <c r="AA118" s="64">
        <f t="shared" si="31"/>
        <v>109100</v>
      </c>
      <c r="AB118" s="89">
        <f t="shared" si="31"/>
        <v>109100</v>
      </c>
      <c r="AC118" s="79">
        <f t="shared" si="31"/>
        <v>109100</v>
      </c>
    </row>
    <row r="119" spans="1:29" ht="12.75">
      <c r="A119" s="29">
        <v>42</v>
      </c>
      <c r="B119" s="29" t="s">
        <v>88</v>
      </c>
      <c r="C119" s="64">
        <f>SUM(C120:C124)</f>
        <v>80000</v>
      </c>
      <c r="D119" s="89"/>
      <c r="E119" s="79"/>
      <c r="F119" s="64">
        <f>SUM(F120+F121+F122+F123)</f>
        <v>0</v>
      </c>
      <c r="G119" s="89">
        <f>SUM(G120+G121+G122+G123)</f>
        <v>0</v>
      </c>
      <c r="H119" s="79">
        <f>SUM(H120+H121+H122+H123)</f>
        <v>0</v>
      </c>
      <c r="I119" s="64">
        <f aca="true" t="shared" si="32" ref="I119:O119">SUM(I120+I121+I122)</f>
        <v>0</v>
      </c>
      <c r="J119" s="89">
        <f t="shared" si="32"/>
        <v>0</v>
      </c>
      <c r="K119" s="79">
        <f t="shared" si="32"/>
        <v>0</v>
      </c>
      <c r="L119" s="64">
        <f t="shared" si="32"/>
        <v>0</v>
      </c>
      <c r="M119" s="89">
        <f t="shared" si="32"/>
        <v>0</v>
      </c>
      <c r="N119" s="79">
        <f t="shared" si="32"/>
        <v>0</v>
      </c>
      <c r="O119" s="64">
        <f t="shared" si="32"/>
        <v>0</v>
      </c>
      <c r="P119" s="89">
        <f aca="true" t="shared" si="33" ref="P119:Z119">SUM(P120:P124)</f>
        <v>0</v>
      </c>
      <c r="Q119" s="79">
        <f t="shared" si="33"/>
        <v>0</v>
      </c>
      <c r="R119" s="64">
        <f t="shared" si="33"/>
        <v>24500</v>
      </c>
      <c r="S119" s="89">
        <f t="shared" si="33"/>
        <v>0</v>
      </c>
      <c r="T119" s="79">
        <f t="shared" si="33"/>
        <v>0</v>
      </c>
      <c r="U119" s="64">
        <f t="shared" si="33"/>
        <v>2600</v>
      </c>
      <c r="V119" s="89">
        <f t="shared" si="33"/>
        <v>0</v>
      </c>
      <c r="W119" s="79">
        <f t="shared" si="33"/>
        <v>0</v>
      </c>
      <c r="X119" s="64">
        <f t="shared" si="33"/>
        <v>2000</v>
      </c>
      <c r="Y119" s="89">
        <f t="shared" si="33"/>
        <v>0</v>
      </c>
      <c r="Z119" s="79">
        <f t="shared" si="33"/>
        <v>0</v>
      </c>
      <c r="AA119" s="64">
        <f>SUM(AA120:AA124)</f>
        <v>109100</v>
      </c>
      <c r="AB119" s="95">
        <v>109100</v>
      </c>
      <c r="AC119" s="86">
        <v>109100</v>
      </c>
    </row>
    <row r="120" spans="1:29" ht="12.75">
      <c r="A120" s="26">
        <v>42149</v>
      </c>
      <c r="B120" s="26" t="s">
        <v>89</v>
      </c>
      <c r="C120" s="73"/>
      <c r="D120" s="91"/>
      <c r="E120" s="80"/>
      <c r="F120" s="65"/>
      <c r="G120" s="92"/>
      <c r="H120" s="81"/>
      <c r="I120" s="65"/>
      <c r="J120" s="92"/>
      <c r="K120" s="81"/>
      <c r="L120" s="65"/>
      <c r="M120" s="92"/>
      <c r="N120" s="81"/>
      <c r="O120" s="65"/>
      <c r="P120" s="92"/>
      <c r="Q120" s="81"/>
      <c r="R120" s="65"/>
      <c r="S120" s="92"/>
      <c r="T120" s="81"/>
      <c r="U120" s="65"/>
      <c r="V120" s="92"/>
      <c r="W120" s="81"/>
      <c r="X120" s="65"/>
      <c r="Y120" s="92"/>
      <c r="Z120" s="81"/>
      <c r="AA120" s="64">
        <f>C120+F120+I120+L120+O120+R120+U120+X120</f>
        <v>0</v>
      </c>
      <c r="AB120" s="95">
        <f>D120+G120+J120+M120+P120+S120+V120+Y120</f>
        <v>0</v>
      </c>
      <c r="AC120" s="79">
        <f>D120+H120+K120+N120+Q120+T120+W120+Z120</f>
        <v>0</v>
      </c>
    </row>
    <row r="121" spans="1:29" ht="12.75">
      <c r="A121" s="26">
        <v>42273</v>
      </c>
      <c r="B121" s="26" t="s">
        <v>86</v>
      </c>
      <c r="C121" s="73"/>
      <c r="D121" s="91"/>
      <c r="E121" s="80"/>
      <c r="F121" s="65"/>
      <c r="G121" s="92"/>
      <c r="H121" s="81"/>
      <c r="I121" s="65"/>
      <c r="J121" s="92"/>
      <c r="K121" s="81"/>
      <c r="L121" s="65"/>
      <c r="M121" s="92"/>
      <c r="N121" s="81"/>
      <c r="O121" s="65"/>
      <c r="P121" s="92"/>
      <c r="Q121" s="81"/>
      <c r="R121" s="65">
        <v>18500</v>
      </c>
      <c r="S121" s="92"/>
      <c r="T121" s="81"/>
      <c r="U121" s="65">
        <v>2600</v>
      </c>
      <c r="V121" s="92"/>
      <c r="W121" s="81"/>
      <c r="X121" s="65">
        <v>2000</v>
      </c>
      <c r="Y121" s="92"/>
      <c r="Z121" s="81"/>
      <c r="AA121" s="64">
        <f>C121+F121+I121+L121+O121+R121+U121+X121</f>
        <v>23100</v>
      </c>
      <c r="AB121" s="95"/>
      <c r="AC121" s="79"/>
    </row>
    <row r="122" spans="1:29" ht="12.75">
      <c r="A122" s="26">
        <v>42319</v>
      </c>
      <c r="B122" s="26" t="s">
        <v>90</v>
      </c>
      <c r="C122" s="73"/>
      <c r="D122" s="91"/>
      <c r="E122" s="80"/>
      <c r="F122" s="65"/>
      <c r="G122" s="92"/>
      <c r="H122" s="81"/>
      <c r="I122" s="65"/>
      <c r="J122" s="92"/>
      <c r="K122" s="81"/>
      <c r="L122" s="65"/>
      <c r="M122" s="92"/>
      <c r="N122" s="81"/>
      <c r="O122" s="65"/>
      <c r="P122" s="92"/>
      <c r="Q122" s="81"/>
      <c r="R122" s="65"/>
      <c r="S122" s="92"/>
      <c r="T122" s="81"/>
      <c r="U122" s="65"/>
      <c r="V122" s="92"/>
      <c r="W122" s="81"/>
      <c r="X122" s="65"/>
      <c r="Y122" s="92"/>
      <c r="Z122" s="81"/>
      <c r="AA122" s="64">
        <f>C122+F122+I122+L122+O122+R122+U122+X122</f>
        <v>0</v>
      </c>
      <c r="AB122" s="95">
        <f>D122+G122+J122+M122+P122+S122+V122+Y122</f>
        <v>0</v>
      </c>
      <c r="AC122" s="79">
        <f>D122+H122+K122+N122+Q122+T122+W122+Z122</f>
        <v>0</v>
      </c>
    </row>
    <row r="123" spans="1:29" ht="12.75">
      <c r="A123" s="26">
        <v>42411</v>
      </c>
      <c r="B123" s="26" t="s">
        <v>91</v>
      </c>
      <c r="C123" s="73">
        <v>80000</v>
      </c>
      <c r="D123" s="91"/>
      <c r="E123" s="80"/>
      <c r="F123" s="65"/>
      <c r="G123" s="92"/>
      <c r="H123" s="81"/>
      <c r="I123" s="65"/>
      <c r="J123" s="92"/>
      <c r="K123" s="81"/>
      <c r="L123" s="65"/>
      <c r="M123" s="92"/>
      <c r="N123" s="81"/>
      <c r="O123" s="65"/>
      <c r="P123" s="92"/>
      <c r="Q123" s="81"/>
      <c r="R123" s="65">
        <v>6000</v>
      </c>
      <c r="S123" s="92"/>
      <c r="T123" s="81"/>
      <c r="U123" s="65"/>
      <c r="V123" s="92"/>
      <c r="W123" s="81"/>
      <c r="X123" s="65"/>
      <c r="Y123" s="92"/>
      <c r="Z123" s="81"/>
      <c r="AA123" s="64">
        <f>C123+F123+I123+L123+O123+R123+U123+X123</f>
        <v>86000</v>
      </c>
      <c r="AB123" s="95">
        <f>D123+G123+J123+M123+P123+S123+V123+Y123</f>
        <v>0</v>
      </c>
      <c r="AC123" s="79">
        <f>D123+H123+K123+N123+Q123+T123+W123+Z123</f>
        <v>0</v>
      </c>
    </row>
    <row r="124" spans="1:29" ht="12.75">
      <c r="A124" s="36">
        <v>45411</v>
      </c>
      <c r="B124" s="36" t="s">
        <v>92</v>
      </c>
      <c r="C124" s="73"/>
      <c r="D124" s="91"/>
      <c r="E124" s="80"/>
      <c r="F124" s="65"/>
      <c r="G124" s="92"/>
      <c r="H124" s="81"/>
      <c r="I124" s="65"/>
      <c r="J124" s="92"/>
      <c r="K124" s="81"/>
      <c r="L124" s="65"/>
      <c r="M124" s="92"/>
      <c r="N124" s="81"/>
      <c r="O124" s="65"/>
      <c r="P124" s="92"/>
      <c r="Q124" s="81"/>
      <c r="R124" s="65"/>
      <c r="S124" s="92"/>
      <c r="T124" s="81"/>
      <c r="U124" s="65"/>
      <c r="V124" s="92"/>
      <c r="W124" s="81"/>
      <c r="X124" s="65"/>
      <c r="Y124" s="92"/>
      <c r="Z124" s="81"/>
      <c r="AA124" s="64">
        <f>C124+F124+I124+L124+O124+R124+U124+X124</f>
        <v>0</v>
      </c>
      <c r="AB124" s="95">
        <f>D124+G124+J124+M124+P124+S124+V124+Y124</f>
        <v>0</v>
      </c>
      <c r="AC124" s="79">
        <f>D124+H124+K124+N124+Q124+T124+W124+Z124</f>
        <v>0</v>
      </c>
    </row>
    <row r="125" spans="1:29" ht="12.75">
      <c r="A125" s="37" t="s">
        <v>108</v>
      </c>
      <c r="B125" s="38"/>
      <c r="C125" s="64">
        <f>SUM(C57+C118)</f>
        <v>5662283</v>
      </c>
      <c r="D125" s="89">
        <f aca="true" t="shared" si="34" ref="D125:AC125">SUM(D57+D118)</f>
        <v>0</v>
      </c>
      <c r="E125" s="79">
        <f t="shared" si="34"/>
        <v>0</v>
      </c>
      <c r="F125" s="64">
        <f t="shared" si="34"/>
        <v>297986</v>
      </c>
      <c r="G125" s="89">
        <f t="shared" si="34"/>
        <v>0</v>
      </c>
      <c r="H125" s="79">
        <f t="shared" si="34"/>
        <v>0</v>
      </c>
      <c r="I125" s="64">
        <f t="shared" si="34"/>
        <v>61771</v>
      </c>
      <c r="J125" s="89">
        <f t="shared" si="34"/>
        <v>0</v>
      </c>
      <c r="K125" s="79">
        <f t="shared" si="34"/>
        <v>0</v>
      </c>
      <c r="L125" s="64">
        <f t="shared" si="34"/>
        <v>60000</v>
      </c>
      <c r="M125" s="89">
        <f t="shared" si="34"/>
        <v>0</v>
      </c>
      <c r="N125" s="79">
        <f t="shared" si="34"/>
        <v>0</v>
      </c>
      <c r="O125" s="64">
        <f t="shared" si="34"/>
        <v>187210</v>
      </c>
      <c r="P125" s="89">
        <f t="shared" si="34"/>
        <v>0</v>
      </c>
      <c r="Q125" s="79">
        <f t="shared" si="34"/>
        <v>0</v>
      </c>
      <c r="R125" s="64">
        <f t="shared" si="34"/>
        <v>54500</v>
      </c>
      <c r="S125" s="89">
        <f t="shared" si="34"/>
        <v>0</v>
      </c>
      <c r="T125" s="79">
        <f t="shared" si="34"/>
        <v>0</v>
      </c>
      <c r="U125" s="64">
        <f t="shared" si="34"/>
        <v>42400</v>
      </c>
      <c r="V125" s="89">
        <f t="shared" si="34"/>
        <v>0</v>
      </c>
      <c r="W125" s="79">
        <f t="shared" si="34"/>
        <v>0</v>
      </c>
      <c r="X125" s="64">
        <f t="shared" si="34"/>
        <v>13800</v>
      </c>
      <c r="Y125" s="89">
        <f t="shared" si="34"/>
        <v>0</v>
      </c>
      <c r="Z125" s="79">
        <f t="shared" si="34"/>
        <v>0</v>
      </c>
      <c r="AA125" s="64">
        <f t="shared" si="34"/>
        <v>6379950</v>
      </c>
      <c r="AB125" s="89">
        <f t="shared" si="34"/>
        <v>6379950</v>
      </c>
      <c r="AC125" s="79">
        <f t="shared" si="34"/>
        <v>6379950</v>
      </c>
    </row>
    <row r="126" spans="1:28" ht="12.75">
      <c r="A126" s="24"/>
      <c r="B126" s="24"/>
      <c r="C126" s="43"/>
      <c r="D126" s="43"/>
      <c r="E126" s="43"/>
      <c r="F126" s="43"/>
      <c r="G126" s="46"/>
      <c r="H126" s="46"/>
      <c r="I126" s="43"/>
      <c r="J126" s="43"/>
      <c r="K126" s="43"/>
      <c r="L126" s="43"/>
      <c r="M126" s="46"/>
      <c r="N126" s="46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52"/>
      <c r="AB126" s="46"/>
    </row>
    <row r="127" spans="1:29" ht="12.75">
      <c r="A127" s="76"/>
      <c r="B127" s="76" t="s">
        <v>147</v>
      </c>
      <c r="C127" s="43"/>
      <c r="D127" s="43"/>
      <c r="E127" s="43"/>
      <c r="F127" s="43"/>
      <c r="G127" s="46"/>
      <c r="H127" s="46"/>
      <c r="I127" s="43"/>
      <c r="J127" s="43"/>
      <c r="K127" s="43"/>
      <c r="L127" s="43"/>
      <c r="M127" s="46"/>
      <c r="N127" s="46"/>
      <c r="O127" s="43"/>
      <c r="P127" s="43"/>
      <c r="Q127" s="43"/>
      <c r="R127" s="43"/>
      <c r="S127" s="43"/>
      <c r="T127" s="43"/>
      <c r="U127" s="43"/>
      <c r="V127" s="43"/>
      <c r="W127" s="43"/>
      <c r="X127" s="43" t="s">
        <v>116</v>
      </c>
      <c r="Y127" s="43"/>
      <c r="Z127" s="43"/>
      <c r="AA127" s="53">
        <f>AA49-AA125</f>
        <v>0</v>
      </c>
      <c r="AB127" s="53">
        <f>AB49-AB125</f>
        <v>0</v>
      </c>
      <c r="AC127" s="53">
        <f>AC49-AC125</f>
        <v>0</v>
      </c>
    </row>
    <row r="128" spans="1:28" ht="12.75">
      <c r="A128" s="76"/>
      <c r="B128" s="76"/>
      <c r="C128" s="43"/>
      <c r="D128" s="43"/>
      <c r="E128" s="43"/>
      <c r="F128" s="43"/>
      <c r="G128" s="46"/>
      <c r="H128" s="46"/>
      <c r="I128" s="43"/>
      <c r="J128" s="43"/>
      <c r="K128" s="43"/>
      <c r="L128" s="43"/>
      <c r="M128" s="46"/>
      <c r="N128" s="46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6"/>
    </row>
    <row r="129" spans="1:28" ht="12.75">
      <c r="A129" s="76" t="s">
        <v>145</v>
      </c>
      <c r="B129" s="76"/>
      <c r="C129" s="43"/>
      <c r="D129" s="43"/>
      <c r="E129" s="43"/>
      <c r="F129" s="43"/>
      <c r="G129" s="46"/>
      <c r="H129" s="46"/>
      <c r="I129" s="43"/>
      <c r="J129" s="43"/>
      <c r="K129" s="43"/>
      <c r="L129" s="43"/>
      <c r="M129" s="46"/>
      <c r="N129" s="46"/>
      <c r="O129" s="74" t="s">
        <v>100</v>
      </c>
      <c r="P129" s="74"/>
      <c r="Q129" s="74"/>
      <c r="R129" s="43"/>
      <c r="S129" s="43"/>
      <c r="T129" s="43"/>
      <c r="U129" s="43"/>
      <c r="V129" s="43"/>
      <c r="W129" s="43"/>
      <c r="X129" s="43"/>
      <c r="Y129" s="43"/>
      <c r="Z129" s="43"/>
      <c r="AA129" s="74" t="s">
        <v>101</v>
      </c>
      <c r="AB129" s="75"/>
    </row>
    <row r="130" spans="1:28" ht="12.75">
      <c r="A130" s="76" t="s">
        <v>146</v>
      </c>
      <c r="B130" s="76"/>
      <c r="C130" s="43"/>
      <c r="D130" s="43"/>
      <c r="E130" s="43"/>
      <c r="F130" s="43"/>
      <c r="G130" s="46"/>
      <c r="H130" s="46"/>
      <c r="I130" s="43"/>
      <c r="J130" s="43"/>
      <c r="K130" s="43"/>
      <c r="L130" s="43"/>
      <c r="M130" s="46"/>
      <c r="N130" s="46"/>
      <c r="O130" s="74" t="s">
        <v>114</v>
      </c>
      <c r="P130" s="74"/>
      <c r="Q130" s="74"/>
      <c r="R130" s="43"/>
      <c r="S130" s="43"/>
      <c r="T130" s="43"/>
      <c r="U130" s="43"/>
      <c r="V130" s="43"/>
      <c r="W130" s="43"/>
      <c r="X130" s="43"/>
      <c r="Y130" s="43"/>
      <c r="Z130" s="43"/>
      <c r="AA130" s="74" t="s">
        <v>113</v>
      </c>
      <c r="AB130" s="75"/>
    </row>
    <row r="131" spans="1:28" ht="12.75">
      <c r="A131" s="24"/>
      <c r="B131" s="24"/>
      <c r="C131" s="43"/>
      <c r="D131" s="43"/>
      <c r="E131" s="43"/>
      <c r="F131" s="43"/>
      <c r="G131" s="46"/>
      <c r="H131" s="46"/>
      <c r="I131" s="43"/>
      <c r="J131" s="43"/>
      <c r="K131" s="43"/>
      <c r="L131" s="43"/>
      <c r="M131" s="46"/>
      <c r="N131" s="46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6"/>
    </row>
    <row r="132" spans="1:28" ht="12.75">
      <c r="A132" s="24"/>
      <c r="B132" s="24"/>
      <c r="C132" s="43"/>
      <c r="D132" s="43"/>
      <c r="E132" s="43"/>
      <c r="F132" s="43"/>
      <c r="G132" s="46"/>
      <c r="H132" s="46"/>
      <c r="I132" s="43"/>
      <c r="J132" s="43"/>
      <c r="K132" s="43"/>
      <c r="L132" s="43"/>
      <c r="M132" s="46"/>
      <c r="N132" s="46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6"/>
    </row>
    <row r="133" spans="1:28" ht="12.75">
      <c r="A133" s="24"/>
      <c r="B133" s="24"/>
      <c r="C133" s="43"/>
      <c r="D133" s="43"/>
      <c r="E133" s="43"/>
      <c r="F133" s="43"/>
      <c r="G133" s="46"/>
      <c r="H133" s="46"/>
      <c r="I133" s="43"/>
      <c r="J133" s="43"/>
      <c r="K133" s="43"/>
      <c r="L133" s="43"/>
      <c r="M133" s="46"/>
      <c r="N133" s="46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6"/>
    </row>
    <row r="134" spans="1:28" ht="12.75">
      <c r="A134" s="24"/>
      <c r="B134" s="24"/>
      <c r="C134" s="43"/>
      <c r="D134" s="43"/>
      <c r="E134" s="43"/>
      <c r="F134" s="43"/>
      <c r="G134" s="46"/>
      <c r="H134" s="46"/>
      <c r="I134" s="43"/>
      <c r="J134" s="43"/>
      <c r="K134" s="43"/>
      <c r="L134" s="43"/>
      <c r="M134" s="46"/>
      <c r="N134" s="46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6"/>
    </row>
    <row r="135" spans="1:28" ht="12.75">
      <c r="A135" s="24"/>
      <c r="B135" s="24"/>
      <c r="C135" s="43"/>
      <c r="D135" s="43"/>
      <c r="E135" s="43"/>
      <c r="F135" s="43"/>
      <c r="G135" s="46"/>
      <c r="H135" s="46"/>
      <c r="I135" s="43"/>
      <c r="J135" s="43"/>
      <c r="K135" s="43"/>
      <c r="L135" s="43"/>
      <c r="M135" s="46"/>
      <c r="N135" s="4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6"/>
    </row>
    <row r="136" spans="1:28" ht="12.75">
      <c r="A136" s="24"/>
      <c r="B136" s="24"/>
      <c r="C136" s="43"/>
      <c r="D136" s="43"/>
      <c r="E136" s="43"/>
      <c r="F136" s="43"/>
      <c r="G136" s="46"/>
      <c r="H136" s="46"/>
      <c r="I136" s="43"/>
      <c r="J136" s="43"/>
      <c r="K136" s="43"/>
      <c r="L136" s="43"/>
      <c r="M136" s="46"/>
      <c r="N136" s="46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6"/>
    </row>
    <row r="137" spans="1:28" ht="12.75">
      <c r="A137" s="24"/>
      <c r="B137" s="24"/>
      <c r="C137" s="43"/>
      <c r="D137" s="43"/>
      <c r="E137" s="43"/>
      <c r="F137" s="43"/>
      <c r="G137" s="46"/>
      <c r="H137" s="46"/>
      <c r="I137" s="43"/>
      <c r="J137" s="43"/>
      <c r="K137" s="43"/>
      <c r="L137" s="43"/>
      <c r="M137" s="46"/>
      <c r="N137" s="46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6"/>
    </row>
    <row r="138" spans="1:28" ht="12.75">
      <c r="A138" s="24"/>
      <c r="B138" s="24"/>
      <c r="C138" s="43"/>
      <c r="D138" s="43"/>
      <c r="E138" s="43"/>
      <c r="F138" s="43"/>
      <c r="G138" s="46"/>
      <c r="H138" s="46"/>
      <c r="I138" s="43"/>
      <c r="J138" s="43"/>
      <c r="K138" s="43"/>
      <c r="L138" s="43"/>
      <c r="M138" s="46"/>
      <c r="N138" s="46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6"/>
    </row>
    <row r="139" spans="1:28" ht="12.75">
      <c r="A139" s="24"/>
      <c r="B139" s="24"/>
      <c r="C139" s="43"/>
      <c r="D139" s="43"/>
      <c r="E139" s="43"/>
      <c r="F139" s="43"/>
      <c r="G139" s="46"/>
      <c r="H139" s="46"/>
      <c r="I139" s="43"/>
      <c r="J139" s="43"/>
      <c r="K139" s="43"/>
      <c r="L139" s="43"/>
      <c r="M139" s="46"/>
      <c r="N139" s="46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6"/>
    </row>
    <row r="140" spans="1:28" ht="12.75">
      <c r="A140" s="24"/>
      <c r="B140" s="24"/>
      <c r="C140" s="43"/>
      <c r="D140" s="43"/>
      <c r="E140" s="43"/>
      <c r="F140" s="43"/>
      <c r="G140" s="46"/>
      <c r="H140" s="46"/>
      <c r="I140" s="43"/>
      <c r="J140" s="43"/>
      <c r="K140" s="43"/>
      <c r="L140" s="43"/>
      <c r="M140" s="46"/>
      <c r="N140" s="46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6"/>
    </row>
    <row r="141" spans="1:28" ht="12.75">
      <c r="A141" s="24"/>
      <c r="B141" s="24"/>
      <c r="C141" s="43"/>
      <c r="D141" s="43"/>
      <c r="E141" s="43"/>
      <c r="F141" s="43"/>
      <c r="G141" s="46"/>
      <c r="H141" s="46"/>
      <c r="I141" s="43"/>
      <c r="J141" s="43"/>
      <c r="K141" s="43"/>
      <c r="L141" s="43"/>
      <c r="M141" s="46"/>
      <c r="N141" s="46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6"/>
    </row>
    <row r="142" spans="1:28" ht="12.75">
      <c r="A142" s="24"/>
      <c r="B142" s="24"/>
      <c r="C142" s="43"/>
      <c r="D142" s="43"/>
      <c r="E142" s="43"/>
      <c r="F142" s="43"/>
      <c r="G142" s="46"/>
      <c r="H142" s="46"/>
      <c r="I142" s="43"/>
      <c r="J142" s="43"/>
      <c r="K142" s="43"/>
      <c r="L142" s="43"/>
      <c r="M142" s="46"/>
      <c r="N142" s="46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6"/>
    </row>
    <row r="143" spans="1:28" ht="12.75">
      <c r="A143" s="24"/>
      <c r="B143" s="24"/>
      <c r="C143" s="43"/>
      <c r="D143" s="43"/>
      <c r="E143" s="43"/>
      <c r="F143" s="43"/>
      <c r="G143" s="46"/>
      <c r="H143" s="46"/>
      <c r="I143" s="43"/>
      <c r="J143" s="43"/>
      <c r="K143" s="43"/>
      <c r="L143" s="43"/>
      <c r="M143" s="46"/>
      <c r="N143" s="46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6"/>
    </row>
    <row r="144" spans="1:28" ht="12.75">
      <c r="A144" s="24"/>
      <c r="B144" s="24"/>
      <c r="C144" s="43"/>
      <c r="D144" s="43"/>
      <c r="E144" s="43"/>
      <c r="F144" s="43"/>
      <c r="G144" s="46"/>
      <c r="H144" s="46"/>
      <c r="I144" s="43"/>
      <c r="J144" s="43"/>
      <c r="K144" s="43"/>
      <c r="L144" s="43"/>
      <c r="M144" s="46"/>
      <c r="N144" s="46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6"/>
    </row>
    <row r="145" spans="1:28" ht="12.75">
      <c r="A145" s="24"/>
      <c r="B145" s="24"/>
      <c r="C145" s="43"/>
      <c r="D145" s="43"/>
      <c r="E145" s="43"/>
      <c r="F145" s="43"/>
      <c r="G145" s="46"/>
      <c r="H145" s="46"/>
      <c r="I145" s="43"/>
      <c r="J145" s="43"/>
      <c r="K145" s="43"/>
      <c r="L145" s="43"/>
      <c r="M145" s="46"/>
      <c r="N145" s="46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6"/>
    </row>
    <row r="146" spans="1:28" ht="12.75">
      <c r="A146" s="24"/>
      <c r="B146" s="24"/>
      <c r="C146" s="43"/>
      <c r="D146" s="43"/>
      <c r="E146" s="43"/>
      <c r="F146" s="43"/>
      <c r="G146" s="46"/>
      <c r="H146" s="46"/>
      <c r="I146" s="43"/>
      <c r="J146" s="43"/>
      <c r="K146" s="43"/>
      <c r="L146" s="43"/>
      <c r="M146" s="46"/>
      <c r="N146" s="46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6"/>
    </row>
    <row r="147" spans="1:28" ht="12.75">
      <c r="A147" s="24"/>
      <c r="B147" s="24"/>
      <c r="C147" s="43"/>
      <c r="D147" s="43"/>
      <c r="E147" s="43"/>
      <c r="F147" s="43"/>
      <c r="G147" s="46"/>
      <c r="H147" s="46"/>
      <c r="I147" s="43"/>
      <c r="J147" s="43"/>
      <c r="K147" s="43"/>
      <c r="L147" s="43"/>
      <c r="M147" s="46"/>
      <c r="N147" s="46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6"/>
    </row>
    <row r="148" spans="1:28" ht="12.75">
      <c r="A148" s="24"/>
      <c r="B148" s="24"/>
      <c r="C148" s="43"/>
      <c r="D148" s="43"/>
      <c r="E148" s="43"/>
      <c r="F148" s="43"/>
      <c r="G148" s="46"/>
      <c r="H148" s="46"/>
      <c r="I148" s="43"/>
      <c r="J148" s="43"/>
      <c r="K148" s="43"/>
      <c r="L148" s="43"/>
      <c r="M148" s="46"/>
      <c r="N148" s="46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6"/>
    </row>
    <row r="149" spans="1:28" ht="12.75">
      <c r="A149" s="24"/>
      <c r="B149" s="24"/>
      <c r="C149" s="43"/>
      <c r="D149" s="43"/>
      <c r="E149" s="43"/>
      <c r="F149" s="43"/>
      <c r="G149" s="46"/>
      <c r="H149" s="46"/>
      <c r="I149" s="43"/>
      <c r="J149" s="43"/>
      <c r="K149" s="43"/>
      <c r="L149" s="43"/>
      <c r="M149" s="46"/>
      <c r="N149" s="46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6"/>
    </row>
    <row r="150" spans="1:28" ht="12.75">
      <c r="A150" s="24"/>
      <c r="B150" s="24"/>
      <c r="C150" s="43"/>
      <c r="D150" s="43"/>
      <c r="E150" s="43"/>
      <c r="F150" s="43"/>
      <c r="G150" s="46"/>
      <c r="H150" s="46"/>
      <c r="I150" s="43"/>
      <c r="J150" s="43"/>
      <c r="K150" s="43"/>
      <c r="L150" s="43"/>
      <c r="M150" s="46"/>
      <c r="N150" s="46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6"/>
    </row>
    <row r="151" spans="1:28" ht="12.75">
      <c r="A151" s="24"/>
      <c r="B151" s="24"/>
      <c r="C151" s="43"/>
      <c r="D151" s="43"/>
      <c r="E151" s="43"/>
      <c r="F151" s="43"/>
      <c r="G151" s="46"/>
      <c r="H151" s="46"/>
      <c r="I151" s="43"/>
      <c r="J151" s="43"/>
      <c r="K151" s="43"/>
      <c r="L151" s="43"/>
      <c r="M151" s="46"/>
      <c r="N151" s="46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6"/>
    </row>
    <row r="152" spans="1:28" ht="12.75">
      <c r="A152" s="24"/>
      <c r="B152" s="24"/>
      <c r="C152" s="43"/>
      <c r="D152" s="43"/>
      <c r="E152" s="43"/>
      <c r="F152" s="43"/>
      <c r="G152" s="46"/>
      <c r="H152" s="46"/>
      <c r="I152" s="43"/>
      <c r="J152" s="43"/>
      <c r="K152" s="43"/>
      <c r="L152" s="43"/>
      <c r="M152" s="46"/>
      <c r="N152" s="46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6"/>
    </row>
    <row r="153" spans="1:28" ht="12.75">
      <c r="A153" s="24"/>
      <c r="B153" s="24"/>
      <c r="C153" s="43"/>
      <c r="D153" s="43"/>
      <c r="E153" s="43"/>
      <c r="F153" s="43"/>
      <c r="G153" s="46"/>
      <c r="H153" s="46"/>
      <c r="I153" s="43"/>
      <c r="J153" s="43"/>
      <c r="K153" s="43"/>
      <c r="L153" s="43"/>
      <c r="M153" s="46"/>
      <c r="N153" s="46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6"/>
    </row>
    <row r="154" spans="1:28" ht="12.75">
      <c r="A154" s="24"/>
      <c r="B154" s="24"/>
      <c r="C154" s="43"/>
      <c r="D154" s="43"/>
      <c r="E154" s="43"/>
      <c r="F154" s="43"/>
      <c r="G154" s="46"/>
      <c r="H154" s="46"/>
      <c r="I154" s="43"/>
      <c r="J154" s="43"/>
      <c r="K154" s="43"/>
      <c r="L154" s="43"/>
      <c r="M154" s="46"/>
      <c r="N154" s="46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6"/>
    </row>
    <row r="155" spans="1:28" ht="12.75">
      <c r="A155" s="24"/>
      <c r="B155" s="24"/>
      <c r="C155" s="43"/>
      <c r="D155" s="43"/>
      <c r="E155" s="43"/>
      <c r="F155" s="43"/>
      <c r="G155" s="46"/>
      <c r="H155" s="46"/>
      <c r="I155" s="43"/>
      <c r="J155" s="43"/>
      <c r="K155" s="43"/>
      <c r="L155" s="43"/>
      <c r="M155" s="46"/>
      <c r="N155" s="46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6"/>
    </row>
    <row r="156" spans="1:28" ht="12.75">
      <c r="A156" s="24"/>
      <c r="B156" s="24"/>
      <c r="C156" s="43"/>
      <c r="D156" s="43"/>
      <c r="E156" s="43"/>
      <c r="F156" s="43"/>
      <c r="G156" s="46"/>
      <c r="H156" s="46"/>
      <c r="I156" s="43"/>
      <c r="J156" s="43"/>
      <c r="K156" s="43"/>
      <c r="L156" s="43"/>
      <c r="M156" s="46"/>
      <c r="N156" s="46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6"/>
    </row>
    <row r="157" spans="1:28" ht="12.75">
      <c r="A157" s="24"/>
      <c r="B157" s="24"/>
      <c r="C157" s="43"/>
      <c r="D157" s="43"/>
      <c r="E157" s="43"/>
      <c r="F157" s="43"/>
      <c r="G157" s="46"/>
      <c r="H157" s="46"/>
      <c r="I157" s="43"/>
      <c r="J157" s="43"/>
      <c r="K157" s="43"/>
      <c r="L157" s="43"/>
      <c r="M157" s="46"/>
      <c r="N157" s="46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6"/>
    </row>
    <row r="158" spans="1:28" ht="12.75">
      <c r="A158" s="24"/>
      <c r="B158" s="24"/>
      <c r="C158" s="43"/>
      <c r="D158" s="43"/>
      <c r="E158" s="43"/>
      <c r="F158" s="43"/>
      <c r="G158" s="46"/>
      <c r="H158" s="46"/>
      <c r="I158" s="43"/>
      <c r="J158" s="43"/>
      <c r="K158" s="43"/>
      <c r="L158" s="43"/>
      <c r="M158" s="46"/>
      <c r="N158" s="46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6"/>
    </row>
    <row r="159" spans="1:28" ht="12.75">
      <c r="A159" s="24"/>
      <c r="B159" s="24"/>
      <c r="C159" s="43"/>
      <c r="D159" s="43"/>
      <c r="E159" s="43"/>
      <c r="F159" s="43"/>
      <c r="G159" s="46"/>
      <c r="H159" s="46"/>
      <c r="I159" s="43"/>
      <c r="J159" s="43"/>
      <c r="K159" s="43"/>
      <c r="L159" s="43"/>
      <c r="M159" s="46"/>
      <c r="N159" s="46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6"/>
    </row>
    <row r="160" spans="1:28" ht="12.75">
      <c r="A160" s="24"/>
      <c r="B160" s="24"/>
      <c r="C160" s="43"/>
      <c r="D160" s="43"/>
      <c r="E160" s="43"/>
      <c r="F160" s="43"/>
      <c r="G160" s="46"/>
      <c r="H160" s="46"/>
      <c r="I160" s="43"/>
      <c r="J160" s="43"/>
      <c r="K160" s="43"/>
      <c r="L160" s="43"/>
      <c r="M160" s="46"/>
      <c r="N160" s="46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6"/>
    </row>
    <row r="161" spans="1:28" ht="12.75">
      <c r="A161" s="24"/>
      <c r="B161" s="24"/>
      <c r="C161" s="43"/>
      <c r="D161" s="43"/>
      <c r="E161" s="43"/>
      <c r="F161" s="43"/>
      <c r="G161" s="46"/>
      <c r="H161" s="46"/>
      <c r="I161" s="43"/>
      <c r="J161" s="43"/>
      <c r="K161" s="43"/>
      <c r="L161" s="43"/>
      <c r="M161" s="46"/>
      <c r="N161" s="46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6"/>
    </row>
    <row r="162" spans="1:28" ht="12.75">
      <c r="A162" s="24"/>
      <c r="B162" s="24"/>
      <c r="C162" s="43"/>
      <c r="D162" s="43"/>
      <c r="E162" s="43"/>
      <c r="F162" s="43"/>
      <c r="G162" s="46"/>
      <c r="H162" s="46"/>
      <c r="I162" s="43"/>
      <c r="J162" s="43"/>
      <c r="K162" s="43"/>
      <c r="L162" s="43"/>
      <c r="M162" s="46"/>
      <c r="N162" s="46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6"/>
    </row>
  </sheetData>
  <sheetProtection/>
  <mergeCells count="32">
    <mergeCell ref="A1:AB1"/>
    <mergeCell ref="B2:R2"/>
    <mergeCell ref="O53:Q53"/>
    <mergeCell ref="L53:N53"/>
    <mergeCell ref="U6:W6"/>
    <mergeCell ref="R54:T54"/>
    <mergeCell ref="O54:Q54"/>
    <mergeCell ref="F54:H54"/>
    <mergeCell ref="U54:W54"/>
    <mergeCell ref="C53:K53"/>
    <mergeCell ref="C54:E54"/>
    <mergeCell ref="R6:T6"/>
    <mergeCell ref="X54:Z54"/>
    <mergeCell ref="C4:Z4"/>
    <mergeCell ref="C52:Z52"/>
    <mergeCell ref="O5:Q5"/>
    <mergeCell ref="C6:E6"/>
    <mergeCell ref="F6:H6"/>
    <mergeCell ref="X5:Z5"/>
    <mergeCell ref="C5:K5"/>
    <mergeCell ref="X6:Z6"/>
    <mergeCell ref="X53:Z53"/>
    <mergeCell ref="O6:Q6"/>
    <mergeCell ref="R53:T53"/>
    <mergeCell ref="U53:W53"/>
    <mergeCell ref="L6:N6"/>
    <mergeCell ref="I6:K6"/>
    <mergeCell ref="U5:W5"/>
    <mergeCell ref="L54:N54"/>
    <mergeCell ref="I54:K54"/>
    <mergeCell ref="L5:N5"/>
    <mergeCell ref="R5:T5"/>
  </mergeCells>
  <printOptions/>
  <pageMargins left="0.1968503937007874" right="0.15748031496062992" top="0.1968503937007874" bottom="0.1968503937007874" header="0.31496062992125984" footer="0.31496062992125984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2">
      <selection activeCell="A69" sqref="A69"/>
    </sheetView>
  </sheetViews>
  <sheetFormatPr defaultColWidth="9.140625" defaultRowHeight="12.75"/>
  <cols>
    <col min="1" max="1" width="6.140625" style="0" customWidth="1"/>
  </cols>
  <sheetData>
    <row r="1" spans="1:19" ht="15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2:19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"/>
      <c r="S2" s="1"/>
    </row>
    <row r="3" spans="1:19" ht="12.75">
      <c r="A3" s="4"/>
      <c r="B3" s="4"/>
      <c r="C3" s="4"/>
      <c r="D3" s="4"/>
      <c r="E3" s="5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>
      <c r="A4" s="2"/>
      <c r="B4" s="2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6"/>
      <c r="R4" s="7"/>
      <c r="S4" s="2"/>
    </row>
    <row r="5" spans="1:19" ht="12.75">
      <c r="A5" s="2"/>
      <c r="B5" s="2"/>
      <c r="C5" s="118"/>
      <c r="D5" s="119"/>
      <c r="E5" s="119"/>
      <c r="F5" s="119"/>
      <c r="G5" s="120"/>
      <c r="H5" s="118"/>
      <c r="I5" s="119"/>
      <c r="J5" s="118"/>
      <c r="K5" s="119"/>
      <c r="L5" s="118"/>
      <c r="M5" s="119"/>
      <c r="N5" s="118"/>
      <c r="O5" s="120"/>
      <c r="P5" s="118"/>
      <c r="Q5" s="119"/>
      <c r="R5" s="10"/>
      <c r="S5" s="11"/>
    </row>
    <row r="6" spans="1:19" ht="12.75">
      <c r="A6" s="12"/>
      <c r="B6" s="13"/>
      <c r="C6" s="14"/>
      <c r="D6" s="110"/>
      <c r="E6" s="111"/>
      <c r="F6" s="110"/>
      <c r="G6" s="112"/>
      <c r="H6" s="110"/>
      <c r="I6" s="111"/>
      <c r="J6" s="110"/>
      <c r="K6" s="111"/>
      <c r="L6" s="110"/>
      <c r="M6" s="111"/>
      <c r="N6" s="110"/>
      <c r="O6" s="112"/>
      <c r="P6" s="110"/>
      <c r="Q6" s="111"/>
      <c r="R6" s="15"/>
      <c r="S6" s="15"/>
    </row>
    <row r="7" spans="1:19" ht="12.75">
      <c r="A7" s="12"/>
      <c r="B7" s="13"/>
      <c r="C7" s="14"/>
      <c r="D7" s="16"/>
      <c r="E7" s="17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6"/>
      <c r="R7" s="17"/>
      <c r="S7" s="17"/>
    </row>
    <row r="8" spans="1:19" ht="12.75">
      <c r="A8" s="12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>
      <c r="A9" s="8"/>
      <c r="B9" s="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8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2.75">
      <c r="A11" s="12"/>
      <c r="B11" s="12"/>
      <c r="C11" s="23"/>
      <c r="D11" s="23"/>
      <c r="E11" s="21"/>
      <c r="F11" s="23"/>
      <c r="G11" s="23"/>
      <c r="H11" s="23"/>
      <c r="I11" s="21"/>
      <c r="J11" s="23"/>
      <c r="K11" s="23"/>
      <c r="L11" s="23"/>
      <c r="M11" s="23"/>
      <c r="N11" s="23"/>
      <c r="O11" s="23"/>
      <c r="P11" s="23"/>
      <c r="Q11" s="23"/>
      <c r="R11" s="21"/>
      <c r="S11" s="22"/>
    </row>
    <row r="12" spans="1:19" ht="12.75">
      <c r="A12" s="12"/>
      <c r="B12" s="12"/>
      <c r="C12" s="23"/>
      <c r="D12" s="23"/>
      <c r="E12" s="21"/>
      <c r="F12" s="23"/>
      <c r="G12" s="23"/>
      <c r="H12" s="23"/>
      <c r="I12" s="21"/>
      <c r="J12" s="23"/>
      <c r="K12" s="23"/>
      <c r="L12" s="23"/>
      <c r="M12" s="23"/>
      <c r="N12" s="23"/>
      <c r="O12" s="23"/>
      <c r="P12" s="23"/>
      <c r="Q12" s="23"/>
      <c r="R12" s="21"/>
      <c r="S12" s="22"/>
    </row>
    <row r="13" spans="1:19" ht="12.75">
      <c r="A13" s="12"/>
      <c r="B13" s="12"/>
      <c r="C13" s="23"/>
      <c r="D13" s="23"/>
      <c r="E13" s="21"/>
      <c r="F13" s="23"/>
      <c r="G13" s="23"/>
      <c r="H13" s="23"/>
      <c r="I13" s="21"/>
      <c r="J13" s="23"/>
      <c r="K13" s="23"/>
      <c r="L13" s="23"/>
      <c r="M13" s="23"/>
      <c r="N13" s="23"/>
      <c r="O13" s="23"/>
      <c r="P13" s="23"/>
      <c r="Q13" s="23"/>
      <c r="R13" s="21"/>
      <c r="S13" s="22"/>
    </row>
    <row r="14" spans="1:19" ht="12.75">
      <c r="A14" s="12"/>
      <c r="B14" s="12"/>
      <c r="C14" s="23"/>
      <c r="D14" s="23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</row>
    <row r="15" spans="1:19" ht="12.75">
      <c r="A15" s="12"/>
      <c r="B15" s="12"/>
      <c r="C15" s="23"/>
      <c r="D15" s="23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</row>
    <row r="16" spans="1:19" ht="12.75">
      <c r="A16" s="12"/>
      <c r="B16" s="12"/>
      <c r="C16" s="23"/>
      <c r="D16" s="23"/>
      <c r="E16" s="21"/>
      <c r="F16" s="23"/>
      <c r="G16" s="23"/>
      <c r="H16" s="23"/>
      <c r="I16" s="21"/>
      <c r="J16" s="23"/>
      <c r="K16" s="23"/>
      <c r="L16" s="23"/>
      <c r="M16" s="23"/>
      <c r="N16" s="23"/>
      <c r="O16" s="23"/>
      <c r="P16" s="23"/>
      <c r="Q16" s="23"/>
      <c r="R16" s="21"/>
      <c r="S16" s="22"/>
    </row>
    <row r="17" spans="1:19" ht="12.75">
      <c r="A17" s="12"/>
      <c r="B17" s="12"/>
      <c r="C17" s="23"/>
      <c r="D17" s="23"/>
      <c r="E17" s="21"/>
      <c r="F17" s="23"/>
      <c r="G17" s="23"/>
      <c r="H17" s="23"/>
      <c r="I17" s="21"/>
      <c r="J17" s="23"/>
      <c r="K17" s="23"/>
      <c r="L17" s="23"/>
      <c r="M17" s="23"/>
      <c r="N17" s="23"/>
      <c r="O17" s="23"/>
      <c r="P17" s="23"/>
      <c r="Q17" s="23"/>
      <c r="R17" s="21"/>
      <c r="S17" s="22"/>
    </row>
    <row r="18" spans="1:19" ht="12.75">
      <c r="A18" s="12"/>
      <c r="B18" s="12"/>
      <c r="C18" s="23"/>
      <c r="D18" s="23"/>
      <c r="E18" s="21"/>
      <c r="F18" s="23"/>
      <c r="G18" s="23"/>
      <c r="H18" s="23"/>
      <c r="I18" s="21"/>
      <c r="J18" s="23"/>
      <c r="K18" s="23"/>
      <c r="L18" s="23"/>
      <c r="M18" s="23"/>
      <c r="N18" s="23"/>
      <c r="O18" s="23"/>
      <c r="P18" s="23"/>
      <c r="Q18" s="23"/>
      <c r="R18" s="21"/>
      <c r="S18" s="22"/>
    </row>
    <row r="19" spans="1:19" ht="12.75">
      <c r="A19" s="12"/>
      <c r="B19" s="12"/>
      <c r="C19" s="23"/>
      <c r="D19" s="23"/>
      <c r="E19" s="21"/>
      <c r="F19" s="23"/>
      <c r="G19" s="23"/>
      <c r="H19" s="23"/>
      <c r="I19" s="21"/>
      <c r="J19" s="23"/>
      <c r="K19" s="23"/>
      <c r="L19" s="23"/>
      <c r="M19" s="23"/>
      <c r="N19" s="23"/>
      <c r="O19" s="23"/>
      <c r="P19" s="23"/>
      <c r="Q19" s="23"/>
      <c r="R19" s="21"/>
      <c r="S19" s="22"/>
    </row>
    <row r="20" spans="1:19" ht="12.75">
      <c r="A20" s="12"/>
      <c r="B20" s="12"/>
      <c r="C20" s="23"/>
      <c r="D20" s="23"/>
      <c r="E20" s="21"/>
      <c r="F20" s="23"/>
      <c r="G20" s="23"/>
      <c r="H20" s="23"/>
      <c r="I20" s="21"/>
      <c r="J20" s="21"/>
      <c r="K20" s="21"/>
      <c r="L20" s="23"/>
      <c r="M20" s="23"/>
      <c r="N20" s="23"/>
      <c r="O20" s="23"/>
      <c r="P20" s="23"/>
      <c r="Q20" s="23"/>
      <c r="R20" s="21"/>
      <c r="S20" s="22"/>
    </row>
    <row r="21" spans="1:19" ht="12.75">
      <c r="A21" s="8"/>
      <c r="B21" s="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12"/>
      <c r="B22" s="12"/>
      <c r="C22" s="23"/>
      <c r="D22" s="23"/>
      <c r="E22" s="21"/>
      <c r="F22" s="23"/>
      <c r="G22" s="23"/>
      <c r="H22" s="23"/>
      <c r="I22" s="21"/>
      <c r="J22" s="23"/>
      <c r="K22" s="23"/>
      <c r="L22" s="23"/>
      <c r="M22" s="23"/>
      <c r="N22" s="23"/>
      <c r="O22" s="23"/>
      <c r="P22" s="23"/>
      <c r="Q22" s="23"/>
      <c r="R22" s="21"/>
      <c r="S22" s="22"/>
    </row>
    <row r="23" spans="1:19" ht="12.75">
      <c r="A23" s="12"/>
      <c r="B23" s="12"/>
      <c r="C23" s="23"/>
      <c r="D23" s="23"/>
      <c r="E23" s="21"/>
      <c r="F23" s="23"/>
      <c r="G23" s="23"/>
      <c r="H23" s="23"/>
      <c r="I23" s="21"/>
      <c r="J23" s="23"/>
      <c r="K23" s="23"/>
      <c r="L23" s="23"/>
      <c r="M23" s="23"/>
      <c r="N23" s="23"/>
      <c r="O23" s="23"/>
      <c r="P23" s="23"/>
      <c r="Q23" s="23"/>
      <c r="R23" s="21"/>
      <c r="S23" s="22"/>
    </row>
    <row r="24" spans="1:19" ht="12.75">
      <c r="A24" s="12"/>
      <c r="B24" s="12"/>
      <c r="C24" s="23"/>
      <c r="D24" s="23"/>
      <c r="E24" s="21"/>
      <c r="F24" s="23"/>
      <c r="G24" s="23"/>
      <c r="H24" s="23"/>
      <c r="I24" s="21"/>
      <c r="J24" s="23"/>
      <c r="K24" s="23"/>
      <c r="L24" s="23"/>
      <c r="M24" s="23"/>
      <c r="N24" s="23"/>
      <c r="O24" s="23"/>
      <c r="P24" s="23"/>
      <c r="Q24" s="23"/>
      <c r="R24" s="21"/>
      <c r="S24" s="22"/>
    </row>
    <row r="25" spans="1:19" ht="12.75">
      <c r="A25" s="12"/>
      <c r="B25" s="12"/>
      <c r="C25" s="23"/>
      <c r="D25" s="23"/>
      <c r="E25" s="21"/>
      <c r="F25" s="23"/>
      <c r="G25" s="23"/>
      <c r="H25" s="23"/>
      <c r="I25" s="21"/>
      <c r="J25" s="23"/>
      <c r="K25" s="23"/>
      <c r="L25" s="23"/>
      <c r="M25" s="23"/>
      <c r="N25" s="23"/>
      <c r="O25" s="23"/>
      <c r="P25" s="23"/>
      <c r="Q25" s="23"/>
      <c r="R25" s="21"/>
      <c r="S25" s="22"/>
    </row>
    <row r="26" spans="1:19" ht="12.75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12"/>
      <c r="B27" s="12"/>
      <c r="C27" s="23"/>
      <c r="D27" s="23"/>
      <c r="E27" s="21"/>
      <c r="F27" s="23"/>
      <c r="G27" s="23"/>
      <c r="H27" s="23"/>
      <c r="I27" s="21"/>
      <c r="J27" s="23"/>
      <c r="K27" s="23"/>
      <c r="L27" s="23"/>
      <c r="M27" s="23"/>
      <c r="N27" s="23"/>
      <c r="O27" s="23"/>
      <c r="P27" s="23"/>
      <c r="Q27" s="23"/>
      <c r="R27" s="21"/>
      <c r="S27" s="22"/>
    </row>
    <row r="28" spans="1:19" ht="12.75">
      <c r="A28" s="8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2.75">
      <c r="A29" s="12"/>
      <c r="B29" s="12"/>
      <c r="C29" s="23"/>
      <c r="D29" s="23"/>
      <c r="E29" s="21"/>
      <c r="F29" s="23"/>
      <c r="G29" s="23"/>
      <c r="H29" s="23"/>
      <c r="I29" s="21"/>
      <c r="J29" s="23"/>
      <c r="K29" s="23"/>
      <c r="L29" s="23"/>
      <c r="M29" s="23"/>
      <c r="N29" s="23"/>
      <c r="O29" s="23"/>
      <c r="P29" s="23"/>
      <c r="Q29" s="23"/>
      <c r="R29" s="21"/>
      <c r="S29" s="22"/>
    </row>
    <row r="30" spans="1:19" ht="12.75">
      <c r="A30" s="12"/>
      <c r="B30" s="12"/>
      <c r="C30" s="23"/>
      <c r="D30" s="23"/>
      <c r="E30" s="21"/>
      <c r="F30" s="23"/>
      <c r="G30" s="23"/>
      <c r="H30" s="23"/>
      <c r="I30" s="21"/>
      <c r="J30" s="23"/>
      <c r="K30" s="23"/>
      <c r="L30" s="23"/>
      <c r="M30" s="23"/>
      <c r="N30" s="23"/>
      <c r="O30" s="23"/>
      <c r="P30" s="23"/>
      <c r="Q30" s="23"/>
      <c r="R30" s="21"/>
      <c r="S30" s="22"/>
    </row>
    <row r="31" spans="1:19" ht="12.75">
      <c r="A31" s="12"/>
      <c r="B31" s="12"/>
      <c r="C31" s="23"/>
      <c r="D31" s="23"/>
      <c r="E31" s="21"/>
      <c r="F31" s="23"/>
      <c r="G31" s="23"/>
      <c r="H31" s="23"/>
      <c r="I31" s="21"/>
      <c r="J31" s="23"/>
      <c r="K31" s="23"/>
      <c r="L31" s="23"/>
      <c r="M31" s="23"/>
      <c r="N31" s="23"/>
      <c r="O31" s="23"/>
      <c r="P31" s="23"/>
      <c r="Q31" s="23"/>
      <c r="R31" s="21"/>
      <c r="S31" s="22"/>
    </row>
    <row r="32" spans="1:19" ht="12.75">
      <c r="A32" s="12"/>
      <c r="B32" s="12"/>
      <c r="C32" s="23"/>
      <c r="D32" s="23"/>
      <c r="E32" s="21"/>
      <c r="F32" s="23"/>
      <c r="G32" s="23"/>
      <c r="H32" s="23"/>
      <c r="I32" s="21"/>
      <c r="J32" s="23"/>
      <c r="K32" s="23"/>
      <c r="L32" s="23"/>
      <c r="M32" s="23"/>
      <c r="N32" s="23"/>
      <c r="O32" s="23"/>
      <c r="P32" s="23"/>
      <c r="Q32" s="23"/>
      <c r="R32" s="21"/>
      <c r="S32" s="22"/>
    </row>
    <row r="33" spans="1:19" ht="12.75">
      <c r="A33" s="8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.75">
      <c r="A34" s="12"/>
      <c r="B34" s="12"/>
      <c r="C34" s="23"/>
      <c r="D34" s="23"/>
      <c r="E34" s="21"/>
      <c r="F34" s="23"/>
      <c r="G34" s="23"/>
      <c r="H34" s="23"/>
      <c r="I34" s="21"/>
      <c r="J34" s="23"/>
      <c r="K34" s="23"/>
      <c r="L34" s="23"/>
      <c r="M34" s="23"/>
      <c r="N34" s="23"/>
      <c r="O34" s="23"/>
      <c r="P34" s="23"/>
      <c r="Q34" s="23"/>
      <c r="R34" s="21"/>
      <c r="S34" s="22"/>
    </row>
    <row r="35" spans="1:19" ht="12.75">
      <c r="A35" s="12"/>
      <c r="B35" s="12"/>
      <c r="C35" s="23"/>
      <c r="D35" s="23"/>
      <c r="E35" s="21"/>
      <c r="F35" s="23"/>
      <c r="G35" s="23"/>
      <c r="H35" s="23"/>
      <c r="I35" s="21"/>
      <c r="J35" s="23"/>
      <c r="K35" s="23"/>
      <c r="L35" s="23"/>
      <c r="M35" s="23"/>
      <c r="N35" s="23"/>
      <c r="O35" s="23"/>
      <c r="P35" s="23"/>
      <c r="Q35" s="23"/>
      <c r="R35" s="21"/>
      <c r="S35" s="22"/>
    </row>
    <row r="36" spans="1:19" ht="12.75">
      <c r="A36" s="12"/>
      <c r="B36" s="12"/>
      <c r="C36" s="23"/>
      <c r="D36" s="23"/>
      <c r="E36" s="21"/>
      <c r="F36" s="23"/>
      <c r="G36" s="23"/>
      <c r="H36" s="23"/>
      <c r="I36" s="21"/>
      <c r="J36" s="23"/>
      <c r="K36" s="23"/>
      <c r="L36" s="23"/>
      <c r="M36" s="23"/>
      <c r="N36" s="23"/>
      <c r="O36" s="23"/>
      <c r="P36" s="23"/>
      <c r="Q36" s="23"/>
      <c r="R36" s="21"/>
      <c r="S36" s="22"/>
    </row>
    <row r="37" spans="1:19" ht="12.75">
      <c r="A37" s="8"/>
      <c r="B37" s="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2.75">
      <c r="A38" s="8"/>
      <c r="B38" s="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2.75">
      <c r="A39" s="12"/>
      <c r="B39" s="12"/>
      <c r="C39" s="23"/>
      <c r="D39" s="23"/>
      <c r="E39" s="21"/>
      <c r="F39" s="23"/>
      <c r="G39" s="23"/>
      <c r="H39" s="23"/>
      <c r="I39" s="21"/>
      <c r="J39" s="23"/>
      <c r="K39" s="23"/>
      <c r="L39" s="23"/>
      <c r="M39" s="23"/>
      <c r="N39" s="23"/>
      <c r="O39" s="23"/>
      <c r="P39" s="23"/>
      <c r="Q39" s="23"/>
      <c r="R39" s="21"/>
      <c r="S39" s="22"/>
    </row>
    <row r="40" spans="1:19" ht="12.75">
      <c r="A40" s="12"/>
      <c r="B40" s="12"/>
      <c r="C40" s="23"/>
      <c r="D40" s="23"/>
      <c r="E40" s="21"/>
      <c r="F40" s="23"/>
      <c r="G40" s="23"/>
      <c r="H40" s="23"/>
      <c r="I40" s="21"/>
      <c r="J40" s="23"/>
      <c r="K40" s="23"/>
      <c r="L40" s="23"/>
      <c r="M40" s="23"/>
      <c r="N40" s="23"/>
      <c r="O40" s="23"/>
      <c r="P40" s="23"/>
      <c r="Q40" s="23"/>
      <c r="R40" s="21"/>
      <c r="S40" s="22"/>
    </row>
    <row r="41" spans="1:19" ht="12.75">
      <c r="A41" s="12"/>
      <c r="B41" s="12"/>
      <c r="C41" s="23"/>
      <c r="D41" s="23"/>
      <c r="E41" s="21"/>
      <c r="F41" s="23"/>
      <c r="G41" s="23"/>
      <c r="H41" s="23"/>
      <c r="I41" s="21"/>
      <c r="J41" s="23"/>
      <c r="K41" s="23"/>
      <c r="L41" s="23"/>
      <c r="M41" s="23"/>
      <c r="N41" s="23"/>
      <c r="O41" s="23"/>
      <c r="P41" s="23"/>
      <c r="Q41" s="23"/>
      <c r="R41" s="21"/>
      <c r="S41" s="22"/>
    </row>
    <row r="42" spans="1:19" ht="12.75">
      <c r="A42" s="8"/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19" ht="12.75">
      <c r="A43" s="8"/>
      <c r="B43" s="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19" ht="12.75">
      <c r="A44" s="12"/>
      <c r="B44" s="12"/>
      <c r="C44" s="23"/>
      <c r="D44" s="23"/>
      <c r="E44" s="21"/>
      <c r="F44" s="23"/>
      <c r="G44" s="23"/>
      <c r="H44" s="23"/>
      <c r="I44" s="21"/>
      <c r="J44" s="23"/>
      <c r="K44" s="23"/>
      <c r="L44" s="23"/>
      <c r="M44" s="23"/>
      <c r="N44" s="23"/>
      <c r="O44" s="23"/>
      <c r="P44" s="23"/>
      <c r="Q44" s="23"/>
      <c r="R44" s="21"/>
      <c r="S44" s="22"/>
    </row>
    <row r="45" spans="1:19" ht="12.75">
      <c r="A45" s="12"/>
      <c r="B45" s="8"/>
      <c r="C45" s="23"/>
      <c r="D45" s="23"/>
      <c r="E45" s="21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19" ht="12.75">
      <c r="A46" s="12"/>
      <c r="B46" s="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</sheetData>
  <sheetProtection/>
  <mergeCells count="16">
    <mergeCell ref="A1:S1"/>
    <mergeCell ref="B2:L2"/>
    <mergeCell ref="C4:P4"/>
    <mergeCell ref="C5:G5"/>
    <mergeCell ref="H5:I5"/>
    <mergeCell ref="J5:K5"/>
    <mergeCell ref="L5:M5"/>
    <mergeCell ref="N5:O5"/>
    <mergeCell ref="P5:Q5"/>
    <mergeCell ref="P6:Q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2020-10-30T12:42:44Z</cp:lastPrinted>
  <dcterms:created xsi:type="dcterms:W3CDTF">2011-09-21T19:59:38Z</dcterms:created>
  <dcterms:modified xsi:type="dcterms:W3CDTF">2021-01-11T06:18:46Z</dcterms:modified>
  <cp:category/>
  <cp:version/>
  <cp:contentType/>
  <cp:contentStatus/>
</cp:coreProperties>
</file>