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C:\Users\Korisnik\Documents\FINANCIJSKI PLANOVI I IZVRŠENJA\PLANOVI 2023\rebalans 2023\"/>
    </mc:Choice>
  </mc:AlternateContent>
  <bookViews>
    <workbookView xWindow="0" yWindow="0" windowWidth="28800" windowHeight="11940" firstSheet="2" activeTab="5"/>
  </bookViews>
  <sheets>
    <sheet name="SAŽETAK" sheetId="1" r:id="rId1"/>
    <sheet name="Račun prihoda i rashoda" sheetId="2" r:id="rId2"/>
    <sheet name="Rashodi prema izvorima finan" sheetId="13" r:id="rId3"/>
    <sheet name="Rashodi prema funkcijskoj kl" sheetId="11" r:id="rId4"/>
    <sheet name="Račun financiranja" sheetId="12" r:id="rId5"/>
    <sheet name="Posebni dio" sheetId="8" r:id="rId6"/>
  </sheets>
  <definedNames>
    <definedName name="_xlnm._FilterDatabase" localSheetId="5" hidden="1">'Posebni dio'!$A$1:$A$279</definedName>
    <definedName name="_xlnm._FilterDatabase" localSheetId="0" hidden="1">SAŽETAK!$A$5:$H$14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0" i="13" l="1"/>
  <c r="C72" i="13"/>
  <c r="C71" i="13"/>
  <c r="C43" i="13"/>
  <c r="D72" i="13"/>
  <c r="D71" i="13"/>
  <c r="D70" i="13"/>
  <c r="C69" i="13"/>
  <c r="D69" i="13"/>
  <c r="C65" i="13"/>
  <c r="D65" i="13"/>
  <c r="C60" i="13"/>
  <c r="D60" i="13"/>
  <c r="C56" i="13"/>
  <c r="D56" i="13"/>
  <c r="C52" i="13"/>
  <c r="D52" i="13"/>
  <c r="C48" i="13"/>
  <c r="D48" i="13"/>
  <c r="D43" i="13"/>
  <c r="C38" i="13"/>
  <c r="D38" i="13"/>
  <c r="C33" i="13"/>
  <c r="D33" i="13"/>
  <c r="C29" i="13"/>
  <c r="D29" i="13"/>
  <c r="C24" i="13"/>
  <c r="D24" i="13"/>
  <c r="C19" i="13"/>
  <c r="D19" i="13"/>
  <c r="C15" i="13"/>
  <c r="D15" i="13"/>
  <c r="C11" i="13"/>
  <c r="D11" i="13"/>
  <c r="B72" i="13"/>
  <c r="B71" i="13"/>
  <c r="B70" i="13"/>
  <c r="B69" i="13"/>
  <c r="B65" i="13"/>
  <c r="B60" i="13"/>
  <c r="B56" i="13"/>
  <c r="B52" i="13"/>
  <c r="B48" i="13"/>
  <c r="B43" i="13"/>
  <c r="B38" i="13"/>
  <c r="B33" i="13"/>
  <c r="B29" i="13"/>
  <c r="B24" i="13"/>
  <c r="B19" i="13"/>
  <c r="B15" i="13"/>
  <c r="B11" i="13"/>
  <c r="F256" i="8"/>
  <c r="G256" i="8"/>
  <c r="E256" i="8"/>
  <c r="F253" i="8"/>
  <c r="G253" i="8"/>
  <c r="E253" i="8"/>
  <c r="F243" i="8"/>
  <c r="G243" i="8"/>
  <c r="F244" i="8"/>
  <c r="G244" i="8"/>
  <c r="E244" i="8"/>
  <c r="E243" i="8" s="1"/>
  <c r="E236" i="8"/>
  <c r="G236" i="8"/>
  <c r="F236" i="8"/>
  <c r="F234" i="8" s="1"/>
  <c r="F180" i="8"/>
  <c r="G180" i="8"/>
  <c r="E180" i="8"/>
  <c r="F23" i="8"/>
  <c r="G23" i="8"/>
  <c r="E23" i="8"/>
  <c r="F92" i="2" l="1"/>
  <c r="F91" i="2" s="1"/>
  <c r="E91" i="2"/>
  <c r="E92" i="2"/>
  <c r="F171" i="8" l="1"/>
  <c r="G171" i="8"/>
  <c r="E171" i="8"/>
  <c r="G168" i="8"/>
  <c r="F169" i="8"/>
  <c r="G169" i="8"/>
  <c r="E169" i="8"/>
  <c r="E168" i="8" l="1"/>
  <c r="F168" i="8"/>
  <c r="F89" i="2"/>
  <c r="F88" i="2" s="1"/>
  <c r="G89" i="2"/>
  <c r="G88" i="2" s="1"/>
  <c r="H26" i="1"/>
  <c r="E96" i="2"/>
  <c r="F96" i="2"/>
  <c r="G96" i="2"/>
  <c r="E49" i="2"/>
  <c r="F49" i="2"/>
  <c r="G49" i="2"/>
  <c r="E36" i="2"/>
  <c r="E35" i="2" s="1"/>
  <c r="F36" i="2"/>
  <c r="F35" i="2" s="1"/>
  <c r="G36" i="2"/>
  <c r="G35" i="2" s="1"/>
  <c r="E28" i="2"/>
  <c r="F28" i="2"/>
  <c r="G28" i="2"/>
  <c r="E25" i="2"/>
  <c r="F25" i="2"/>
  <c r="G25" i="2"/>
  <c r="E11" i="2"/>
  <c r="E10" i="2" s="1"/>
  <c r="E215" i="8"/>
  <c r="F215" i="8"/>
  <c r="G215" i="8"/>
  <c r="G32" i="2"/>
  <c r="G31" i="2" s="1"/>
  <c r="G30" i="2" s="1"/>
  <c r="F32" i="2"/>
  <c r="F31" i="2" s="1"/>
  <c r="F30" i="2" s="1"/>
  <c r="E32" i="2"/>
  <c r="E31" i="2" s="1"/>
  <c r="E30" i="2" s="1"/>
  <c r="E22" i="2"/>
  <c r="E187" i="8"/>
  <c r="F187" i="8"/>
  <c r="G187" i="8"/>
  <c r="E40" i="8"/>
  <c r="G11" i="2" l="1"/>
  <c r="G10" i="2" s="1"/>
  <c r="F11" i="2"/>
  <c r="F10" i="2" s="1"/>
  <c r="F48" i="8"/>
  <c r="E39" i="8"/>
  <c r="G39" i="8"/>
  <c r="F39" i="8"/>
  <c r="E53" i="8"/>
  <c r="E178" i="8"/>
  <c r="F178" i="8"/>
  <c r="G178" i="8"/>
  <c r="E162" i="8"/>
  <c r="E161" i="8" s="1"/>
  <c r="F162" i="8"/>
  <c r="F161" i="8" s="1"/>
  <c r="G162" i="8"/>
  <c r="G161" i="8" s="1"/>
  <c r="E157" i="8"/>
  <c r="F157" i="8"/>
  <c r="G157" i="8"/>
  <c r="E147" i="8"/>
  <c r="F147" i="8"/>
  <c r="G147" i="8"/>
  <c r="E138" i="8"/>
  <c r="F138" i="8"/>
  <c r="G138" i="8"/>
  <c r="E134" i="8"/>
  <c r="F134" i="8"/>
  <c r="G134" i="8"/>
  <c r="G272" i="8"/>
  <c r="G271" i="8" s="1"/>
  <c r="G270" i="8" s="1"/>
  <c r="F272" i="8"/>
  <c r="F271" i="8" s="1"/>
  <c r="F270" i="8" s="1"/>
  <c r="E272" i="8"/>
  <c r="E271" i="8" s="1"/>
  <c r="E270" i="8" s="1"/>
  <c r="E268" i="8"/>
  <c r="E267" i="8" s="1"/>
  <c r="E266" i="8" s="1"/>
  <c r="F268" i="8"/>
  <c r="F267" i="8" s="1"/>
  <c r="F266" i="8" s="1"/>
  <c r="G268" i="8"/>
  <c r="G267" i="8" s="1"/>
  <c r="G266" i="8" s="1"/>
  <c r="E259" i="8"/>
  <c r="F259" i="8"/>
  <c r="G259" i="8"/>
  <c r="G248" i="8"/>
  <c r="G247" i="8" s="1"/>
  <c r="G246" i="8" s="1"/>
  <c r="F248" i="8"/>
  <c r="F247" i="8" s="1"/>
  <c r="F246" i="8" s="1"/>
  <c r="E248" i="8"/>
  <c r="E247" i="8" s="1"/>
  <c r="E246" i="8" s="1"/>
  <c r="E238" i="8"/>
  <c r="F238" i="8"/>
  <c r="G238" i="8"/>
  <c r="G241" i="8"/>
  <c r="G240" i="8" s="1"/>
  <c r="F241" i="8"/>
  <c r="F240" i="8" s="1"/>
  <c r="F225" i="8" s="1"/>
  <c r="E241" i="8"/>
  <c r="E240" i="8" s="1"/>
  <c r="E209" i="8"/>
  <c r="F209" i="8"/>
  <c r="G209" i="8"/>
  <c r="E222" i="8"/>
  <c r="F222" i="8"/>
  <c r="G222" i="8"/>
  <c r="E265" i="8" l="1"/>
  <c r="G265" i="8"/>
  <c r="F177" i="8"/>
  <c r="F176" i="8" s="1"/>
  <c r="F175" i="8" s="1"/>
  <c r="F174" i="8" s="1"/>
  <c r="F265" i="8"/>
  <c r="G177" i="8"/>
  <c r="G176" i="8" s="1"/>
  <c r="G175" i="8" s="1"/>
  <c r="G174" i="8" s="1"/>
  <c r="E177" i="8"/>
  <c r="E176" i="8" s="1"/>
  <c r="E175" i="8" s="1"/>
  <c r="E174" i="8" s="1"/>
  <c r="G133" i="8"/>
  <c r="G132" i="8" s="1"/>
  <c r="F133" i="8"/>
  <c r="F132" i="8" s="1"/>
  <c r="E133" i="8"/>
  <c r="E132" i="8" s="1"/>
  <c r="G202" i="8"/>
  <c r="F202" i="8"/>
  <c r="E202" i="8"/>
  <c r="G200" i="8"/>
  <c r="F200" i="8"/>
  <c r="E200" i="8"/>
  <c r="E194" i="8"/>
  <c r="F194" i="8"/>
  <c r="G194" i="8"/>
  <c r="E189" i="8"/>
  <c r="E196" i="8"/>
  <c r="G79" i="8"/>
  <c r="G78" i="8" s="1"/>
  <c r="F79" i="8"/>
  <c r="F78" i="8" s="1"/>
  <c r="E79" i="8"/>
  <c r="E78" i="8" s="1"/>
  <c r="G66" i="8"/>
  <c r="G65" i="8" s="1"/>
  <c r="F66" i="8"/>
  <c r="F65" i="8" s="1"/>
  <c r="E66" i="8"/>
  <c r="E65" i="8" s="1"/>
  <c r="F40" i="8"/>
  <c r="G40" i="8"/>
  <c r="G53" i="8"/>
  <c r="G52" i="8" s="1"/>
  <c r="F53" i="8"/>
  <c r="F52" i="8" s="1"/>
  <c r="E33" i="8"/>
  <c r="F33" i="8"/>
  <c r="G33" i="8"/>
  <c r="E35" i="8"/>
  <c r="F35" i="8"/>
  <c r="G35" i="8"/>
  <c r="E37" i="8"/>
  <c r="F37" i="8"/>
  <c r="G37" i="8"/>
  <c r="E46" i="8"/>
  <c r="F46" i="8"/>
  <c r="G46" i="8"/>
  <c r="E48" i="8"/>
  <c r="G48" i="8"/>
  <c r="E50" i="8"/>
  <c r="F50" i="8"/>
  <c r="G50" i="8"/>
  <c r="E59" i="8"/>
  <c r="F59" i="8"/>
  <c r="G59" i="8"/>
  <c r="E61" i="8"/>
  <c r="F61" i="8"/>
  <c r="G61" i="8"/>
  <c r="E63" i="8"/>
  <c r="F63" i="8"/>
  <c r="G63" i="8"/>
  <c r="E72" i="8"/>
  <c r="F72" i="8"/>
  <c r="G72" i="8"/>
  <c r="E74" i="8"/>
  <c r="F74" i="8"/>
  <c r="G74" i="8"/>
  <c r="E76" i="8"/>
  <c r="F76" i="8"/>
  <c r="G76" i="8"/>
  <c r="E85" i="8"/>
  <c r="E84" i="8" s="1"/>
  <c r="E83" i="8" s="1"/>
  <c r="E82" i="8" s="1"/>
  <c r="E81" i="8" s="1"/>
  <c r="F85" i="8"/>
  <c r="F84" i="8" s="1"/>
  <c r="F83" i="8" s="1"/>
  <c r="F82" i="8" s="1"/>
  <c r="F81" i="8" s="1"/>
  <c r="G85" i="8"/>
  <c r="G84" i="8" s="1"/>
  <c r="G83" i="8" s="1"/>
  <c r="G82" i="8" s="1"/>
  <c r="G81" i="8" s="1"/>
  <c r="E91" i="8"/>
  <c r="E90" i="8" s="1"/>
  <c r="E89" i="8" s="1"/>
  <c r="E88" i="8" s="1"/>
  <c r="E87" i="8" s="1"/>
  <c r="F91" i="8"/>
  <c r="F90" i="8" s="1"/>
  <c r="F89" i="8" s="1"/>
  <c r="F88" i="8" s="1"/>
  <c r="F87" i="8" s="1"/>
  <c r="G91" i="8"/>
  <c r="G90" i="8" s="1"/>
  <c r="G89" i="8" s="1"/>
  <c r="G88" i="8" s="1"/>
  <c r="G87" i="8" s="1"/>
  <c r="E97" i="8"/>
  <c r="E96" i="8" s="1"/>
  <c r="E95" i="8" s="1"/>
  <c r="E94" i="8" s="1"/>
  <c r="E93" i="8" s="1"/>
  <c r="F97" i="8"/>
  <c r="F96" i="8" s="1"/>
  <c r="G97" i="8"/>
  <c r="G96" i="8" s="1"/>
  <c r="E103" i="8"/>
  <c r="E102" i="8" s="1"/>
  <c r="E101" i="8" s="1"/>
  <c r="E100" i="8" s="1"/>
  <c r="E99" i="8" s="1"/>
  <c r="F103" i="8"/>
  <c r="F102" i="8" s="1"/>
  <c r="F101" i="8" s="1"/>
  <c r="F100" i="8" s="1"/>
  <c r="F99" i="8" s="1"/>
  <c r="G103" i="8"/>
  <c r="G102" i="8" s="1"/>
  <c r="G101" i="8" s="1"/>
  <c r="G100" i="8" s="1"/>
  <c r="G99" i="8" s="1"/>
  <c r="E109" i="8"/>
  <c r="E108" i="8" s="1"/>
  <c r="E107" i="8" s="1"/>
  <c r="E106" i="8" s="1"/>
  <c r="E105" i="8" s="1"/>
  <c r="F109" i="8"/>
  <c r="F108" i="8" s="1"/>
  <c r="F107" i="8" s="1"/>
  <c r="F106" i="8" s="1"/>
  <c r="F105" i="8" s="1"/>
  <c r="G109" i="8"/>
  <c r="G108" i="8" s="1"/>
  <c r="G107" i="8" s="1"/>
  <c r="G106" i="8" s="1"/>
  <c r="G105" i="8" s="1"/>
  <c r="E115" i="8"/>
  <c r="E114" i="8" s="1"/>
  <c r="E113" i="8" s="1"/>
  <c r="E112" i="8" s="1"/>
  <c r="E111" i="8" s="1"/>
  <c r="F115" i="8"/>
  <c r="F114" i="8" s="1"/>
  <c r="F113" i="8" s="1"/>
  <c r="F112" i="8" s="1"/>
  <c r="F111" i="8" s="1"/>
  <c r="G115" i="8"/>
  <c r="G114" i="8" s="1"/>
  <c r="G113" i="8" s="1"/>
  <c r="G112" i="8" s="1"/>
  <c r="G111" i="8" s="1"/>
  <c r="E121" i="8"/>
  <c r="E120" i="8" s="1"/>
  <c r="E119" i="8" s="1"/>
  <c r="E118" i="8" s="1"/>
  <c r="E117" i="8" s="1"/>
  <c r="F121" i="8"/>
  <c r="F120" i="8" s="1"/>
  <c r="F119" i="8" s="1"/>
  <c r="F118" i="8" s="1"/>
  <c r="F117" i="8" s="1"/>
  <c r="G121" i="8"/>
  <c r="G120" i="8" s="1"/>
  <c r="G119" i="8" s="1"/>
  <c r="G118" i="8" s="1"/>
  <c r="G117" i="8" s="1"/>
  <c r="E127" i="8"/>
  <c r="E126" i="8" s="1"/>
  <c r="E125" i="8" s="1"/>
  <c r="E124" i="8" s="1"/>
  <c r="E123" i="8" s="1"/>
  <c r="F127" i="8"/>
  <c r="F126" i="8" s="1"/>
  <c r="F125" i="8" s="1"/>
  <c r="F124" i="8" s="1"/>
  <c r="F123" i="8" s="1"/>
  <c r="G127" i="8"/>
  <c r="G126" i="8" s="1"/>
  <c r="G125" i="8" s="1"/>
  <c r="G124" i="8" s="1"/>
  <c r="G123" i="8" s="1"/>
  <c r="E27" i="8"/>
  <c r="F27" i="8"/>
  <c r="G27" i="8"/>
  <c r="F13" i="8"/>
  <c r="E17" i="8"/>
  <c r="F17" i="8"/>
  <c r="G15" i="8"/>
  <c r="F15" i="8"/>
  <c r="E15" i="8"/>
  <c r="E11" i="8"/>
  <c r="F11" i="8"/>
  <c r="G11" i="8"/>
  <c r="E13" i="8"/>
  <c r="G13" i="8"/>
  <c r="G167" i="8"/>
  <c r="F167" i="8"/>
  <c r="E167" i="8"/>
  <c r="F95" i="8" l="1"/>
  <c r="F94" i="8" s="1"/>
  <c r="F93" i="8" s="1"/>
  <c r="E45" i="8"/>
  <c r="E32" i="8"/>
  <c r="E31" i="8" s="1"/>
  <c r="E30" i="8" s="1"/>
  <c r="E29" i="8" s="1"/>
  <c r="G95" i="8"/>
  <c r="G94" i="8" s="1"/>
  <c r="G93" i="8" s="1"/>
  <c r="G199" i="8"/>
  <c r="G198" i="8" s="1"/>
  <c r="F10" i="8"/>
  <c r="F9" i="8" s="1"/>
  <c r="F8" i="8" s="1"/>
  <c r="F7" i="8" s="1"/>
  <c r="E10" i="8"/>
  <c r="E9" i="8" s="1"/>
  <c r="E8" i="8" s="1"/>
  <c r="E7" i="8" s="1"/>
  <c r="F199" i="8"/>
  <c r="F198" i="8" s="1"/>
  <c r="E199" i="8"/>
  <c r="E198" i="8" s="1"/>
  <c r="E186" i="8"/>
  <c r="E185" i="8" s="1"/>
  <c r="F22" i="8"/>
  <c r="F21" i="8" s="1"/>
  <c r="F20" i="8" s="1"/>
  <c r="F19" i="8" s="1"/>
  <c r="E22" i="8"/>
  <c r="E21" i="8" s="1"/>
  <c r="E20" i="8" s="1"/>
  <c r="E19" i="8" s="1"/>
  <c r="G22" i="8"/>
  <c r="G21" i="8" s="1"/>
  <c r="G20" i="8" s="1"/>
  <c r="G19" i="8" s="1"/>
  <c r="F32" i="8"/>
  <c r="F45" i="8"/>
  <c r="G71" i="8"/>
  <c r="G45" i="8"/>
  <c r="G44" i="8" s="1"/>
  <c r="G43" i="8" s="1"/>
  <c r="G42" i="8" s="1"/>
  <c r="G32" i="8"/>
  <c r="G58" i="8"/>
  <c r="E71" i="8"/>
  <c r="F71" i="8"/>
  <c r="F58" i="8"/>
  <c r="E58" i="8"/>
  <c r="G17" i="8"/>
  <c r="G10" i="8" s="1"/>
  <c r="G9" i="8" s="1"/>
  <c r="G8" i="8" s="1"/>
  <c r="G7" i="8" s="1"/>
  <c r="E184" i="8" l="1"/>
  <c r="F44" i="8"/>
  <c r="F43" i="8" s="1"/>
  <c r="F42" i="8" s="1"/>
  <c r="F70" i="8"/>
  <c r="F69" i="8" s="1"/>
  <c r="F68" i="8" s="1"/>
  <c r="E70" i="8"/>
  <c r="E69" i="8" s="1"/>
  <c r="E68" i="8" s="1"/>
  <c r="G70" i="8"/>
  <c r="G69" i="8" s="1"/>
  <c r="G68" i="8" s="1"/>
  <c r="G57" i="8"/>
  <c r="G56" i="8" s="1"/>
  <c r="G55" i="8" s="1"/>
  <c r="E57" i="8"/>
  <c r="E56" i="8" s="1"/>
  <c r="E55" i="8" s="1"/>
  <c r="E52" i="8" s="1"/>
  <c r="E44" i="8" s="1"/>
  <c r="E43" i="8" s="1"/>
  <c r="E42" i="8" s="1"/>
  <c r="F57" i="8"/>
  <c r="F56" i="8" s="1"/>
  <c r="F55" i="8" s="1"/>
  <c r="G31" i="8"/>
  <c r="G30" i="8" s="1"/>
  <c r="G29" i="8" s="1"/>
  <c r="F31" i="8"/>
  <c r="F30" i="8" s="1"/>
  <c r="F29" i="8" s="1"/>
  <c r="G6" i="8" l="1"/>
  <c r="E6" i="8"/>
  <c r="F6" i="8"/>
  <c r="F79" i="2"/>
  <c r="B12" i="11"/>
  <c r="C12" i="11"/>
  <c r="D12" i="11"/>
  <c r="B14" i="11"/>
  <c r="C14" i="11"/>
  <c r="D14" i="11"/>
  <c r="C11" i="11" l="1"/>
  <c r="C10" i="11" s="1"/>
  <c r="D11" i="11"/>
  <c r="D10" i="11" s="1"/>
  <c r="B11" i="11"/>
  <c r="B10" i="11" s="1"/>
  <c r="F189" i="8" l="1"/>
  <c r="G189" i="8"/>
  <c r="G196" i="8"/>
  <c r="F196" i="8"/>
  <c r="G186" i="8" l="1"/>
  <c r="F186" i="8"/>
  <c r="F185" i="8" l="1"/>
  <c r="F184" i="8" s="1"/>
  <c r="G185" i="8"/>
  <c r="G184" i="8" s="1"/>
  <c r="G98" i="2" l="1"/>
  <c r="G95" i="2" s="1"/>
  <c r="F98" i="2"/>
  <c r="F95" i="2" s="1"/>
  <c r="E98" i="2"/>
  <c r="E95" i="2" s="1"/>
  <c r="E89" i="2"/>
  <c r="G85" i="2"/>
  <c r="G84" i="2" s="1"/>
  <c r="F85" i="2"/>
  <c r="F84" i="2" s="1"/>
  <c r="E85" i="2"/>
  <c r="E84" i="2" s="1"/>
  <c r="G79" i="2"/>
  <c r="E79" i="2"/>
  <c r="G67" i="2"/>
  <c r="F67" i="2"/>
  <c r="E67" i="2"/>
  <c r="G57" i="2"/>
  <c r="F57" i="2"/>
  <c r="E57" i="2"/>
  <c r="G52" i="2"/>
  <c r="F52" i="2"/>
  <c r="E52" i="2"/>
  <c r="G47" i="2"/>
  <c r="F47" i="2"/>
  <c r="E47" i="2"/>
  <c r="G45" i="2"/>
  <c r="F45" i="2"/>
  <c r="E45" i="2"/>
  <c r="G27" i="2"/>
  <c r="F27" i="2"/>
  <c r="E27" i="2"/>
  <c r="G22" i="2"/>
  <c r="F22" i="2"/>
  <c r="G19" i="2"/>
  <c r="G18" i="2" s="1"/>
  <c r="F19" i="2"/>
  <c r="F18" i="2" s="1"/>
  <c r="E19" i="2"/>
  <c r="E18" i="2" s="1"/>
  <c r="G16" i="2"/>
  <c r="F16" i="2"/>
  <c r="E16" i="2"/>
  <c r="F21" i="2" l="1"/>
  <c r="E94" i="2"/>
  <c r="F94" i="2"/>
  <c r="G94" i="2"/>
  <c r="E21" i="2"/>
  <c r="E44" i="2"/>
  <c r="F51" i="2"/>
  <c r="G51" i="2"/>
  <c r="G21" i="2"/>
  <c r="E51" i="2"/>
  <c r="G15" i="2"/>
  <c r="E15" i="2"/>
  <c r="F44" i="2"/>
  <c r="E88" i="2"/>
  <c r="F15" i="2"/>
  <c r="G44" i="2"/>
  <c r="F43" i="2" l="1"/>
  <c r="F9" i="2"/>
  <c r="G43" i="2"/>
  <c r="E43" i="2"/>
  <c r="E100" i="2" s="1"/>
  <c r="E9" i="2"/>
  <c r="G9" i="2"/>
  <c r="G34" i="2"/>
  <c r="E34" i="2"/>
  <c r="F34" i="2"/>
  <c r="E39" i="2" l="1"/>
  <c r="F39" i="2"/>
  <c r="G39" i="2"/>
  <c r="F100" i="2"/>
  <c r="G100" i="2"/>
  <c r="G263" i="8" l="1"/>
  <c r="G262" i="8" s="1"/>
  <c r="G261" i="8" s="1"/>
  <c r="F263" i="8"/>
  <c r="F262" i="8" s="1"/>
  <c r="F261" i="8" s="1"/>
  <c r="E263" i="8"/>
  <c r="E262" i="8" s="1"/>
  <c r="E261" i="8" s="1"/>
  <c r="G252" i="8"/>
  <c r="F252" i="8"/>
  <c r="E252" i="8"/>
  <c r="G234" i="8"/>
  <c r="G233" i="8" s="1"/>
  <c r="F233" i="8"/>
  <c r="E234" i="8"/>
  <c r="E233" i="8" s="1"/>
  <c r="G231" i="8"/>
  <c r="F231" i="8"/>
  <c r="E231" i="8"/>
  <c r="G229" i="8"/>
  <c r="F229" i="8"/>
  <c r="E229" i="8"/>
  <c r="G227" i="8"/>
  <c r="F227" i="8"/>
  <c r="E227" i="8"/>
  <c r="G207" i="8"/>
  <c r="G206" i="8" s="1"/>
  <c r="F207" i="8"/>
  <c r="F206" i="8" s="1"/>
  <c r="E207" i="8"/>
  <c r="E206" i="8" s="1"/>
  <c r="G166" i="8" l="1"/>
  <c r="G165" i="8" s="1"/>
  <c r="F166" i="8"/>
  <c r="F165" i="8" s="1"/>
  <c r="E166" i="8"/>
  <c r="E165" i="8" s="1"/>
  <c r="E205" i="8"/>
  <c r="E204" i="8" s="1"/>
  <c r="E226" i="8"/>
  <c r="E225" i="8" s="1"/>
  <c r="E224" i="8" s="1"/>
  <c r="G251" i="8"/>
  <c r="G250" i="8" s="1"/>
  <c r="E251" i="8"/>
  <c r="E250" i="8" s="1"/>
  <c r="G205" i="8"/>
  <c r="G204" i="8" s="1"/>
  <c r="F205" i="8"/>
  <c r="F204" i="8" s="1"/>
  <c r="G226" i="8"/>
  <c r="G225" i="8" s="1"/>
  <c r="G224" i="8" s="1"/>
  <c r="F226" i="8"/>
  <c r="F224" i="8" s="1"/>
  <c r="F251" i="8"/>
  <c r="F250" i="8" s="1"/>
  <c r="E173" i="8" l="1"/>
  <c r="F173" i="8"/>
  <c r="G173" i="8"/>
  <c r="G131" i="8"/>
  <c r="G130" i="8" s="1"/>
  <c r="G129" i="8" s="1"/>
  <c r="F131" i="8"/>
  <c r="F130" i="8" s="1"/>
  <c r="F129" i="8" s="1"/>
  <c r="E131" i="8"/>
  <c r="E130" i="8" s="1"/>
  <c r="E129" i="8" s="1"/>
  <c r="F5" i="8" l="1"/>
  <c r="E5" i="8"/>
  <c r="G5" i="8"/>
  <c r="F8" i="1"/>
  <c r="F11" i="1"/>
  <c r="H11" i="1"/>
  <c r="G11" i="1"/>
  <c r="F14" i="1" l="1"/>
  <c r="H8" i="1"/>
  <c r="H14" i="1" s="1"/>
  <c r="G8" i="1"/>
  <c r="G14" i="1" s="1"/>
</calcChain>
</file>

<file path=xl/sharedStrings.xml><?xml version="1.0" encoding="utf-8"?>
<sst xmlns="http://schemas.openxmlformats.org/spreadsheetml/2006/main" count="551" uniqueCount="254">
  <si>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</si>
  <si>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</si>
  <si>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</si>
  <si>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</si>
  <si>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</si>
  <si>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</si>
  <si>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</si>
  <si>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VIŠAK / MANJAK IZ PRETHODNE(IH) GODINE KOJI ĆE SE RASPOREDITI / POKRITI</t>
  </si>
  <si>
    <t>PRIMICI OD FINANCIJSKE IMOVINE I ZADUŽIVANJA</t>
  </si>
  <si>
    <t>IZDACI ZA FINANCIJSKU IMOVINU I OTPLATE ZAJMOVA</t>
  </si>
  <si>
    <t>NETO FINANCIRANJE</t>
  </si>
  <si>
    <t>VIŠAK / MANJAK + NETO FINANCIRANJE</t>
  </si>
  <si>
    <t>Naziv prihoda</t>
  </si>
  <si>
    <t xml:space="preserve">A. RAČUN PRIHODA I RASHODA </t>
  </si>
  <si>
    <t>Razred</t>
  </si>
  <si>
    <t>Skupina</t>
  </si>
  <si>
    <t>Izvor</t>
  </si>
  <si>
    <t>RASHODI POSLOVANJA</t>
  </si>
  <si>
    <t>Naziv rashoda</t>
  </si>
  <si>
    <t>Rashodi poslovanja</t>
  </si>
  <si>
    <t>Rashodi za zaposlene</t>
  </si>
  <si>
    <t>Rashodi za nabavu nefinancijske imovine</t>
  </si>
  <si>
    <t>RASHODI PREMA FUNKCIJSKOJ KLASIFIKACIJI</t>
  </si>
  <si>
    <t>BROJČANA OZNAKA I NAZIV</t>
  </si>
  <si>
    <t>UKUPNI RASHODI</t>
  </si>
  <si>
    <t>II. POSEBNI DIO</t>
  </si>
  <si>
    <t>I. OPĆI DIO</t>
  </si>
  <si>
    <t>Šifra</t>
  </si>
  <si>
    <t xml:space="preserve">Naziv </t>
  </si>
  <si>
    <t>Materijalni rashodi</t>
  </si>
  <si>
    <t>A) SAŽETAK RAČUNA PRIHODA I RASHODA</t>
  </si>
  <si>
    <t>B) SAŽETAK RAČUNA FINANCIRANJA</t>
  </si>
  <si>
    <t>Plan za 2023.</t>
  </si>
  <si>
    <t>Projekcija 
za 2024.</t>
  </si>
  <si>
    <t>Projekcija 
za 2025.</t>
  </si>
  <si>
    <t>Pomoći iz inozemstva i od subjekata unutar općeg proračuna</t>
  </si>
  <si>
    <t>Prihodi iz nadležnog proračuna i od HZZO-a temeljem ugovornih obveza</t>
  </si>
  <si>
    <t>Rashodi za nabavu proizvedene dugotrajne imovine</t>
  </si>
  <si>
    <t>C) PRENESENI VIŠAK ILI PRENESENI MANJAK I VIŠEGODIŠNJI PLAN URAVNOTEŽENJA</t>
  </si>
  <si>
    <t>Plan za 2023.
EUR</t>
  </si>
  <si>
    <t>Prihodi iz nadležnog proračunaza financiranje redovne djelatnosti proračunskih korisnika</t>
  </si>
  <si>
    <t>Prihodi iz nadležnog proračuna za financiranje rashoda poslovanja</t>
  </si>
  <si>
    <t>Prihodi od prodaje proizvoda i robe te pruženih usluga i prihodi od donacija</t>
  </si>
  <si>
    <t>Prihodi od prodaje proizvoda i robe te pruženih usluga</t>
  </si>
  <si>
    <t>Prihodi od pruženih usluga</t>
  </si>
  <si>
    <t>Prihodi od imovine</t>
  </si>
  <si>
    <t>Prihodi od financijske imovine</t>
  </si>
  <si>
    <t>Kamate na oročena sredstva i depozite po viđenju</t>
  </si>
  <si>
    <t>Prihodi od upravnih i administrativnih pristojbi,pristojbi po posebnim propisima i naknada</t>
  </si>
  <si>
    <t>Prihodi po posebnim propisima</t>
  </si>
  <si>
    <t>Ostali nespomenuti prihodi</t>
  </si>
  <si>
    <t>Pomoći proračunskim korisnicima iz proračuna koji im nije nadležan</t>
  </si>
  <si>
    <t>Tekuće pomoći proračunskim korisnicima iz proračuna koji im nije nadležan</t>
  </si>
  <si>
    <t>Kapitalne pomoći proračunskim korisnicima iz proračuna koji im nije nadležan</t>
  </si>
  <si>
    <t>Donacije od pravnih i fizičkih osoba izvan općeg proračuna</t>
  </si>
  <si>
    <t>Tekuće donacije</t>
  </si>
  <si>
    <t>Plaće</t>
  </si>
  <si>
    <t>Plaće za redovan rad</t>
  </si>
  <si>
    <t>Ostali rashodi za zaposlene</t>
  </si>
  <si>
    <t>Doprinosi na plaće</t>
  </si>
  <si>
    <t>Doprinosi za obvezno zdravstveno osiguranje</t>
  </si>
  <si>
    <t>Naknade troškova zaposlenima</t>
  </si>
  <si>
    <t>Naknade za prijevoz,rad na 
terenu i odvojeni život</t>
  </si>
  <si>
    <t>Rashodi za materijal i energiju</t>
  </si>
  <si>
    <t>Pristojbe i naknade</t>
  </si>
  <si>
    <t>Ostali nespomenuti rashodi poslovanja</t>
  </si>
  <si>
    <t>Financijski rashodi</t>
  </si>
  <si>
    <t>Ostali financijski rashodi</t>
  </si>
  <si>
    <t>Zatezne kamate</t>
  </si>
  <si>
    <t>Službena putovanja</t>
  </si>
  <si>
    <t>Stručno usavršavanje zaposlenika</t>
  </si>
  <si>
    <t>Ostale naknade troškova zaposlenima</t>
  </si>
  <si>
    <t>Uredski materijal</t>
  </si>
  <si>
    <t>Materijal i sirovine</t>
  </si>
  <si>
    <t>Rashodi za usluge</t>
  </si>
  <si>
    <t>Intelektualne i osobne usluge</t>
  </si>
  <si>
    <t>Postrojenja i oprema</t>
  </si>
  <si>
    <t>Uređaji,strojevi i oprema za ostale namjene</t>
  </si>
  <si>
    <t>Knjige,umjetnička djela i ostale izložbene vrijednosti</t>
  </si>
  <si>
    <t xml:space="preserve">Knjige </t>
  </si>
  <si>
    <t>Ostale naknade građanima i kućanstvima iz proračuna</t>
  </si>
  <si>
    <t>Naknade građanima i kućanstvima u naravi</t>
  </si>
  <si>
    <t>Materijal za tekuće i inv.održavanje</t>
  </si>
  <si>
    <t>Službena odjeća i obuća</t>
  </si>
  <si>
    <t>Usluge tekućeg i inv.održavanja</t>
  </si>
  <si>
    <t>Komunalne usluge</t>
  </si>
  <si>
    <t>Zdravstvene i veterinarske usluge</t>
  </si>
  <si>
    <t>Naknade građanima i kućanstvimana temelju osiguranja i druge naknade</t>
  </si>
  <si>
    <t>Računalne usluge</t>
  </si>
  <si>
    <t>Ostale usluge</t>
  </si>
  <si>
    <t>Članarine i norme</t>
  </si>
  <si>
    <t>Bankarske usluge i usluge platnog prometa</t>
  </si>
  <si>
    <t>SVEUKUPNO</t>
  </si>
  <si>
    <t>Izvor financiranja 1.1.</t>
  </si>
  <si>
    <t>Sitni inventar i auto gume</t>
  </si>
  <si>
    <t>Službena, radna i zaštitna odjeća i obuća</t>
  </si>
  <si>
    <t>Usluge telefona, pošte i prijevoza</t>
  </si>
  <si>
    <t>Premije osiguranja</t>
  </si>
  <si>
    <t>Materijal i dijelovi za tekuće i investicijsko održavanje</t>
  </si>
  <si>
    <t>Plaće (Bruto)</t>
  </si>
  <si>
    <t>Naknade za prijevoz, za rad na terenu i odvojeni život</t>
  </si>
  <si>
    <t>PROGRAM 1003</t>
  </si>
  <si>
    <t>Uređaji, strojevi i oprema za ostale namjene</t>
  </si>
  <si>
    <t>Knjige, umjetnička djela i ostale izložbene vrijednosti</t>
  </si>
  <si>
    <t>Službena,radna i zaštitna odjeća i obuća</t>
  </si>
  <si>
    <t>VLASTITI PRIHODI</t>
  </si>
  <si>
    <t>Prihodi od prodaje proizvoda i robe</t>
  </si>
  <si>
    <t>DONACIJE</t>
  </si>
  <si>
    <t>VLASTITI IZVORI</t>
  </si>
  <si>
    <t>Rezultat poslovanja</t>
  </si>
  <si>
    <t>Višak/manjak prihoda</t>
  </si>
  <si>
    <t>Višak prihoda</t>
  </si>
  <si>
    <t>Manjak prihoda</t>
  </si>
  <si>
    <t>09 Obrazovanje</t>
  </si>
  <si>
    <t>091 Predškolsko i osnovno obrazovanje</t>
  </si>
  <si>
    <t>0912 Osnovno obrazovanje</t>
  </si>
  <si>
    <t xml:space="preserve">VLASTITI PRIHODI </t>
  </si>
  <si>
    <t>098 Usluge obrazovanja koje nisu drugdje svrstane</t>
  </si>
  <si>
    <t>0980 Usluge obrazovanja koje nisu drugdje svrstane</t>
  </si>
  <si>
    <t>EUR</t>
  </si>
  <si>
    <t>* Napomena: Redak UKUPAN DONOS VIŠKA/MANJKA IZ PRETHODNE(IH) GODINA služi kao informacija i ne uzima se u obzir kod uravnoteženja proračuna, već se proračun uravnotežuje retkom VIŠAK/MANJAK IZ PRETHODNE(IH) GODINE KOJI ĆE SE POKRITI/RASPOREDITI.</t>
  </si>
  <si>
    <t>UKUPAN DONOS VIŠKA / MANJKA IZ PRETHODNE(IH) GODINE*</t>
  </si>
  <si>
    <t>PROGRAM 1000</t>
  </si>
  <si>
    <t>OSNOVNO OBRAZOVANJE - ZAKONSKI STANDARDI</t>
  </si>
  <si>
    <t>Aktivnost A102000</t>
  </si>
  <si>
    <t>Redovni poslovi ustanova osnovnog obrazovanja</t>
  </si>
  <si>
    <t>OPĆI PRIHODI I PRIMICI-decentralizacija</t>
  </si>
  <si>
    <t>Izvor financiranja 1.3.</t>
  </si>
  <si>
    <t>Ostali mat.za potrebe redovi. poslo.</t>
  </si>
  <si>
    <t>Električna energija</t>
  </si>
  <si>
    <t>Plin</t>
  </si>
  <si>
    <t>Gorivo</t>
  </si>
  <si>
    <t>FINANCIJSKI PLAN PRORAČUNSKOG KORISNIKA JEDINICE LOKALNE I PODRUČNE (REGIONALNE) SAMOUPRAVE 
ZA 2023. I PROJEKCIJA ZA 2024. I 2025. GODINU</t>
  </si>
  <si>
    <t>B. RAČUN FINANCIRANJA</t>
  </si>
  <si>
    <t>Naziv</t>
  </si>
  <si>
    <t>Primici od financijske imovine i zaduživanja</t>
  </si>
  <si>
    <t>Primici od zaduživanja</t>
  </si>
  <si>
    <t>Namjenski primici od zaduživanja</t>
  </si>
  <si>
    <t>Izdaci za financijsku imovinu i otplate zajmova</t>
  </si>
  <si>
    <t>Izdaci za otplatu glavnice primljenih kredita i zajmova</t>
  </si>
  <si>
    <t>Opći prihodi i primici</t>
  </si>
  <si>
    <t>Vlastiti prihodi</t>
  </si>
  <si>
    <t>Poštarina</t>
  </si>
  <si>
    <t>Usluge tekućeg i investi.održavanja</t>
  </si>
  <si>
    <t>Premije osiguranja imovine</t>
  </si>
  <si>
    <t>Članarine</t>
  </si>
  <si>
    <t>Kamate</t>
  </si>
  <si>
    <t>Aktivnost T103000</t>
  </si>
  <si>
    <t>Oprema, informat.,nabava pomagala - OŠ</t>
  </si>
  <si>
    <t>Rashodi za nabavu dugotrajne imovine</t>
  </si>
  <si>
    <t>Knjige u knjižnicama</t>
  </si>
  <si>
    <t>DOPUNSKI NASTAVNI I VANNASTAVNI PROGRAM ŠKOLA I OBRAZ. INSTIT.</t>
  </si>
  <si>
    <t>Aktivnost A102001</t>
  </si>
  <si>
    <t>Financiranje - ostali rashodi OŠ</t>
  </si>
  <si>
    <t>Izvor financiranja 2.1.</t>
  </si>
  <si>
    <t xml:space="preserve">Sitni inventar  </t>
  </si>
  <si>
    <t>Rashodi za sl.putovanja</t>
  </si>
  <si>
    <t>Dopunski nastavni i vannastavni program škola i obrazovnih instit.</t>
  </si>
  <si>
    <t>Ostale usluge za komunikaciju i prijevoz</t>
  </si>
  <si>
    <t>Aktivnost A103000</t>
  </si>
  <si>
    <t>Dopunska sred. za materijalne rashode i opremu škola</t>
  </si>
  <si>
    <t>Ostale usluge tekućeg i investicijskog održavanja</t>
  </si>
  <si>
    <t>Aktivnost T103020</t>
  </si>
  <si>
    <t>Izvor financiranja 5.7.</t>
  </si>
  <si>
    <t>POMOĆI MINISTARSTVA - prijenos EU</t>
  </si>
  <si>
    <t>Projekt Baltazar 6</t>
  </si>
  <si>
    <t>Projekt Baltazar 7</t>
  </si>
  <si>
    <t>Aktivnost T103021</t>
  </si>
  <si>
    <t>Aktivnost T103022</t>
  </si>
  <si>
    <t>Projekt Baltazar 8</t>
  </si>
  <si>
    <t>Aktivnost T103023</t>
  </si>
  <si>
    <t>Projekt Baltazar 9</t>
  </si>
  <si>
    <t>Aktivnost T103024</t>
  </si>
  <si>
    <t>Projekt Zalogajček 7</t>
  </si>
  <si>
    <t>Aktivnost T103025</t>
  </si>
  <si>
    <t>Projekt Zalogajček 8</t>
  </si>
  <si>
    <t>Aktivnost T103026</t>
  </si>
  <si>
    <t>Projekt Zalogajček 9</t>
  </si>
  <si>
    <t>Aktivnost T103027</t>
  </si>
  <si>
    <t>Projekt Zalogajček 10</t>
  </si>
  <si>
    <t>Aktivnost T103028</t>
  </si>
  <si>
    <t>Projekt Školska shema 5</t>
  </si>
  <si>
    <t>Aktivnost T103029</t>
  </si>
  <si>
    <t>Projekt Školska shema 6</t>
  </si>
  <si>
    <t>Aktivnost T103030</t>
  </si>
  <si>
    <t>Projekt Školska shema 7</t>
  </si>
  <si>
    <t>Aktivnost T103031</t>
  </si>
  <si>
    <t>Projekt Školska shema 8</t>
  </si>
  <si>
    <t>OPĆI PRIHODI I PRIMICI-
E-Tehničar, održavanje</t>
  </si>
  <si>
    <t>Izvor financiranja 3.1.</t>
  </si>
  <si>
    <t>Sitni inventar</t>
  </si>
  <si>
    <t>Izvor financiranja 4.3.</t>
  </si>
  <si>
    <t xml:space="preserve">Sitni inventar </t>
  </si>
  <si>
    <t>Usluge za komunikaciju i prijevoz</t>
  </si>
  <si>
    <t>Usluge tek. i inv.održavanja</t>
  </si>
  <si>
    <t>Zdravstvene usluge</t>
  </si>
  <si>
    <t>Ostale zdr.usluge</t>
  </si>
  <si>
    <t>Ostale intelektualne usluge</t>
  </si>
  <si>
    <t>Izvor financiranja 5.2.</t>
  </si>
  <si>
    <t>POMOĆI - MINISTARSTVO</t>
  </si>
  <si>
    <t xml:space="preserve">PRIHODI ZA POSEBNE NAMJENE </t>
  </si>
  <si>
    <t>Naknade građanima i kućanstvima u naravi-radni udžbenici</t>
  </si>
  <si>
    <t>Izvor financiranja 5.4.</t>
  </si>
  <si>
    <t>POMOĆI - JLS</t>
  </si>
  <si>
    <t xml:space="preserve">Oprema  </t>
  </si>
  <si>
    <t>Izvor financiranja 7.1.</t>
  </si>
  <si>
    <t>Prihodi od prodaje nefinancijske imovine</t>
  </si>
  <si>
    <t>Prihodi od prodaje građevinskog objekta</t>
  </si>
  <si>
    <t>Prihod od prodaje stanova u društvenom vlasništvu</t>
  </si>
  <si>
    <t>Materijal za potr.redov.poslovanja</t>
  </si>
  <si>
    <t>El,energija</t>
  </si>
  <si>
    <t xml:space="preserve">Sitan inventar </t>
  </si>
  <si>
    <t>Usluge telefona</t>
  </si>
  <si>
    <t>Prijevoz učenika</t>
  </si>
  <si>
    <t>Ostale zdravstvene usluge</t>
  </si>
  <si>
    <t>Naknade građa. i kuća. na temelju osiguranja i druge naknade</t>
  </si>
  <si>
    <t>OPĆI PRIHODI I PRIMICI-natjecanja, nadareni</t>
  </si>
  <si>
    <t>II IZMJENA FINANCIJSKOG PLANA OŠ KONJŠČINA, KONJŠČINA 
ZA 2023. GODINU</t>
  </si>
  <si>
    <t>II IZMJENA  FINANCIJSKOG PLANA OŠ KONJŠČINA
ZA 2023. GODINU</t>
  </si>
  <si>
    <t>II IZMJENA  FINANCIJSKOG PLANA OŠ KONJŠČINA, KONJŠČINA 
ZA 2023. GODINU</t>
  </si>
  <si>
    <t>II IZMJENA</t>
  </si>
  <si>
    <t>II IZMJENA FINANCIJSKOG PLANA OŠ KONJŠČNA ZA 2023. GODINU</t>
  </si>
  <si>
    <t>Prihodi od prodaje proizvedene dugo.imovine</t>
  </si>
  <si>
    <t>Ugovore o djelu</t>
  </si>
  <si>
    <t xml:space="preserve">Ostali rashodi  </t>
  </si>
  <si>
    <t>Ostale tekuće donacije u naravi</t>
  </si>
  <si>
    <t>Ugovor o djelu</t>
  </si>
  <si>
    <t>OPĆI PRIHODI I PRIMICI</t>
  </si>
  <si>
    <t>1.1. Opći prihodi i primici - izvorna</t>
  </si>
  <si>
    <t>PRIHODI</t>
  </si>
  <si>
    <t xml:space="preserve">RASHODI </t>
  </si>
  <si>
    <t>RAZLIKA</t>
  </si>
  <si>
    <t>1.9. Preneseni višak općih prihoda i pr.-izvorna</t>
  </si>
  <si>
    <t>PRENESENI VIŠAK</t>
  </si>
  <si>
    <t>1.2. Opći prihodi i primici - decentralizacija</t>
  </si>
  <si>
    <t>RASHODI</t>
  </si>
  <si>
    <t>2.1. Donacije</t>
  </si>
  <si>
    <t>3.1. Vlastiti prihodi</t>
  </si>
  <si>
    <t>3.9.Preneseni višak vlastitih prihoda</t>
  </si>
  <si>
    <t>POSEBNE NEMJENE</t>
  </si>
  <si>
    <t>4.3.Prihodi za posebne namjene</t>
  </si>
  <si>
    <t>4.9.Preneseni višak prihoda za posebne namjene</t>
  </si>
  <si>
    <t>PRENESENI MANJAK</t>
  </si>
  <si>
    <t>POMOĆI</t>
  </si>
  <si>
    <t>5.2.Pomoći-Ministarstvo</t>
  </si>
  <si>
    <t>5.9.Preneseni višak prihoda pomoći - Ministarstvo</t>
  </si>
  <si>
    <t>5.4. Pomoći - JLS</t>
  </si>
  <si>
    <t>5.9.Preneseni višak prihoda pomoći - JLS</t>
  </si>
  <si>
    <t>NEFINANCIJSKA IMOVINA</t>
  </si>
  <si>
    <t>7.1.Prihodi od prodaje nefinancijske imovine</t>
  </si>
  <si>
    <t>7.9.Preneseni višak prihoda od prodaje nefi.imovine</t>
  </si>
  <si>
    <t xml:space="preserve">UKUPNO PRIHODI </t>
  </si>
  <si>
    <t>PRENESENI VIŠAK PRIHODA</t>
  </si>
  <si>
    <t>PRIHODI I RASHODI PREMA IZVORIMA FINANCIRANJA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</si>
</sst>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k_n"/>
  </numFmts>
  <fonts count="4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i/>
      <sz val="10"/>
      <name val="Arial"/>
      <family val="2"/>
      <charset val="238"/>
    </font>
    <font>
      <b/>
      <sz val="10"/>
      <color theme="0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sz val="12"/>
      <color theme="0"/>
      <name val="Arial"/>
      <family val="2"/>
      <charset val="238"/>
    </font>
    <font>
      <b/>
      <i/>
      <sz val="12"/>
      <color indexed="8"/>
      <name val="Arial"/>
      <family val="2"/>
      <charset val="238"/>
    </font>
    <font>
      <b/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i/>
      <sz val="12"/>
      <color indexed="8"/>
      <name val="Arial"/>
      <family val="2"/>
    </font>
    <font>
      <b/>
      <sz val="10"/>
      <color indexed="8"/>
      <name val="Arial"/>
      <family val="2"/>
    </font>
    <font>
      <b/>
      <i/>
      <sz val="11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238"/>
    </font>
    <font>
      <i/>
      <sz val="10"/>
      <color indexed="8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i/>
      <sz val="10"/>
      <color indexed="8"/>
      <name val="Arial"/>
      <family val="2"/>
      <charset val="238"/>
    </font>
    <font>
      <b/>
      <sz val="10"/>
      <name val="Arial"/>
      <family val="2"/>
    </font>
    <font>
      <i/>
      <sz val="11"/>
      <color theme="1"/>
      <name val="Calibri"/>
      <family val="2"/>
      <charset val="238"/>
      <scheme val="minor"/>
    </font>
    <font>
      <i/>
      <sz val="10"/>
      <color theme="1"/>
      <name val="Calibri"/>
      <family val="2"/>
      <scheme val="minor"/>
    </font>
    <font>
      <b/>
      <sz val="11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9">
    <xf numFmtId="0" fontId="0" fillId="0" borderId="0" xfId="0"/>
    <xf numFmtId="0" fontId="2" fillId="0" borderId="0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wrapText="1"/>
    </xf>
    <xf numFmtId="0" fontId="3" fillId="0" borderId="0" xfId="0" applyNumberFormat="1" applyFont="1" applyFill="1" applyBorder="1" applyAlignment="1" applyProtection="1"/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10" fillId="2" borderId="3" xfId="0" applyNumberFormat="1" applyFont="1" applyFill="1" applyBorder="1" applyAlignment="1" applyProtection="1">
      <alignment horizontal="left" vertical="center" wrapText="1"/>
    </xf>
    <xf numFmtId="0" fontId="10" fillId="2" borderId="3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7" fillId="0" borderId="0" xfId="0" quotePrefix="1" applyNumberFormat="1" applyFont="1" applyFill="1" applyBorder="1" applyAlignment="1" applyProtection="1">
      <alignment horizontal="left" wrapText="1"/>
    </xf>
    <xf numFmtId="0" fontId="8" fillId="0" borderId="0" xfId="0" applyNumberFormat="1" applyFont="1" applyFill="1" applyBorder="1" applyAlignment="1" applyProtection="1">
      <alignment wrapText="1"/>
    </xf>
    <xf numFmtId="3" fontId="5" fillId="0" borderId="0" xfId="0" applyNumberFormat="1" applyFont="1" applyBorder="1" applyAlignment="1">
      <alignment horizontal="right"/>
    </xf>
    <xf numFmtId="0" fontId="6" fillId="4" borderId="4" xfId="0" applyNumberFormat="1" applyFont="1" applyFill="1" applyBorder="1" applyAlignment="1" applyProtection="1">
      <alignment horizontal="center" vertical="center" wrapText="1"/>
    </xf>
    <xf numFmtId="0" fontId="6" fillId="4" borderId="3" xfId="0" applyNumberFormat="1" applyFont="1" applyFill="1" applyBorder="1" applyAlignment="1" applyProtection="1">
      <alignment horizontal="center" vertical="center" wrapText="1"/>
    </xf>
    <xf numFmtId="0" fontId="2" fillId="0" borderId="0" xfId="0" quotePrefix="1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NumberFormat="1" applyFont="1" applyFill="1" applyBorder="1" applyAlignment="1" applyProtection="1">
      <alignment horizontal="left"/>
    </xf>
    <xf numFmtId="3" fontId="6" fillId="0" borderId="3" xfId="0" applyNumberFormat="1" applyFont="1" applyBorder="1" applyAlignment="1">
      <alignment horizontal="right"/>
    </xf>
    <xf numFmtId="0" fontId="15" fillId="0" borderId="5" xfId="0" applyFont="1" applyBorder="1" applyAlignment="1">
      <alignment horizontal="right" vertical="center"/>
    </xf>
    <xf numFmtId="0" fontId="10" fillId="3" borderId="1" xfId="0" applyFont="1" applyFill="1" applyBorder="1" applyAlignment="1">
      <alignment horizontal="left" vertical="center"/>
    </xf>
    <xf numFmtId="0" fontId="9" fillId="3" borderId="2" xfId="0" applyNumberFormat="1" applyFont="1" applyFill="1" applyBorder="1" applyAlignment="1" applyProtection="1">
      <alignment vertical="center"/>
    </xf>
    <xf numFmtId="4" fontId="6" fillId="2" borderId="4" xfId="0" applyNumberFormat="1" applyFont="1" applyFill="1" applyBorder="1" applyAlignment="1">
      <alignment horizontal="right"/>
    </xf>
    <xf numFmtId="0" fontId="0" fillId="0" borderId="0" xfId="0" applyFont="1"/>
    <xf numFmtId="4" fontId="3" fillId="2" borderId="4" xfId="0" applyNumberFormat="1" applyFont="1" applyFill="1" applyBorder="1" applyAlignment="1">
      <alignment horizontal="right"/>
    </xf>
    <xf numFmtId="0" fontId="1" fillId="0" borderId="0" xfId="0" applyFont="1"/>
    <xf numFmtId="4" fontId="6" fillId="0" borderId="3" xfId="0" applyNumberFormat="1" applyFont="1" applyBorder="1" applyAlignment="1">
      <alignment horizontal="right"/>
    </xf>
    <xf numFmtId="4" fontId="6" fillId="0" borderId="3" xfId="0" applyNumberFormat="1" applyFont="1" applyFill="1" applyBorder="1" applyAlignment="1">
      <alignment horizontal="right"/>
    </xf>
    <xf numFmtId="4" fontId="6" fillId="3" borderId="3" xfId="0" applyNumberFormat="1" applyFont="1" applyFill="1" applyBorder="1" applyAlignment="1">
      <alignment horizontal="right"/>
    </xf>
    <xf numFmtId="4" fontId="6" fillId="4" borderId="1" xfId="0" quotePrefix="1" applyNumberFormat="1" applyFont="1" applyFill="1" applyBorder="1" applyAlignment="1">
      <alignment horizontal="right"/>
    </xf>
    <xf numFmtId="4" fontId="6" fillId="3" borderId="1" xfId="0" quotePrefix="1" applyNumberFormat="1" applyFont="1" applyFill="1" applyBorder="1" applyAlignment="1">
      <alignment horizontal="right"/>
    </xf>
    <xf numFmtId="4" fontId="0" fillId="0" borderId="0" xfId="0" applyNumberFormat="1"/>
    <xf numFmtId="0" fontId="0" fillId="0" borderId="0" xfId="0" applyProtection="1">
      <protection hidden="1"/>
    </xf>
    <xf numFmtId="0" fontId="16" fillId="0" borderId="0" xfId="0" applyFont="1" applyFill="1"/>
    <xf numFmtId="0" fontId="0" fillId="0" borderId="0" xfId="0" applyFont="1" applyAlignment="1"/>
    <xf numFmtId="0" fontId="0" fillId="0" borderId="0" xfId="0" applyAlignment="1"/>
    <xf numFmtId="0" fontId="10" fillId="2" borderId="3" xfId="0" quotePrefix="1" applyFont="1" applyFill="1" applyBorder="1" applyAlignment="1">
      <alignment horizontal="left" vertical="center" wrapText="1"/>
    </xf>
    <xf numFmtId="4" fontId="0" fillId="0" borderId="0" xfId="0" applyNumberFormat="1" applyAlignment="1"/>
    <xf numFmtId="0" fontId="10" fillId="8" borderId="3" xfId="0" applyNumberFormat="1" applyFont="1" applyFill="1" applyBorder="1" applyAlignment="1" applyProtection="1">
      <alignment horizontal="left" vertical="center" wrapText="1"/>
    </xf>
    <xf numFmtId="4" fontId="6" fillId="8" borderId="4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/>
    </xf>
    <xf numFmtId="0" fontId="9" fillId="2" borderId="3" xfId="0" applyNumberFormat="1" applyFont="1" applyFill="1" applyBorder="1" applyAlignment="1" applyProtection="1">
      <alignment horizontal="left" vertical="center" wrapText="1"/>
    </xf>
    <xf numFmtId="0" fontId="9" fillId="2" borderId="3" xfId="0" quotePrefix="1" applyFont="1" applyFill="1" applyBorder="1" applyAlignment="1">
      <alignment horizontal="left" vertical="center"/>
    </xf>
    <xf numFmtId="0" fontId="21" fillId="2" borderId="3" xfId="0" quotePrefix="1" applyFont="1" applyFill="1" applyBorder="1" applyAlignment="1">
      <alignment horizontal="left" vertical="center"/>
    </xf>
    <xf numFmtId="0" fontId="21" fillId="2" borderId="3" xfId="0" quotePrefix="1" applyFont="1" applyFill="1" applyBorder="1" applyAlignment="1">
      <alignment horizontal="left" vertical="center" wrapText="1"/>
    </xf>
    <xf numFmtId="0" fontId="10" fillId="2" borderId="3" xfId="0" applyNumberFormat="1" applyFont="1" applyFill="1" applyBorder="1" applyAlignment="1" applyProtection="1">
      <alignment horizontal="left" vertical="center"/>
    </xf>
    <xf numFmtId="0" fontId="10" fillId="2" borderId="3" xfId="0" applyNumberFormat="1" applyFont="1" applyFill="1" applyBorder="1" applyAlignment="1" applyProtection="1">
      <alignment vertical="center" wrapText="1"/>
    </xf>
    <xf numFmtId="0" fontId="9" fillId="2" borderId="3" xfId="0" applyNumberFormat="1" applyFont="1" applyFill="1" applyBorder="1" applyAlignment="1" applyProtection="1">
      <alignment vertical="center" wrapText="1"/>
    </xf>
    <xf numFmtId="3" fontId="3" fillId="2" borderId="3" xfId="0" applyNumberFormat="1" applyFont="1" applyFill="1" applyBorder="1" applyAlignment="1" applyProtection="1">
      <alignment horizontal="right" wrapText="1"/>
    </xf>
    <xf numFmtId="4" fontId="1" fillId="0" borderId="0" xfId="0" applyNumberFormat="1" applyFont="1"/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Border="1"/>
    <xf numFmtId="4" fontId="19" fillId="2" borderId="0" xfId="0" applyNumberFormat="1" applyFont="1" applyFill="1" applyBorder="1" applyAlignment="1">
      <alignment horizontal="right"/>
    </xf>
    <xf numFmtId="4" fontId="0" fillId="0" borderId="0" xfId="0" applyNumberFormat="1" applyFont="1" applyBorder="1"/>
    <xf numFmtId="4" fontId="0" fillId="0" borderId="0" xfId="0" applyNumberFormat="1" applyBorder="1"/>
    <xf numFmtId="0" fontId="22" fillId="9" borderId="3" xfId="0" applyNumberFormat="1" applyFont="1" applyFill="1" applyBorder="1" applyAlignment="1" applyProtection="1">
      <alignment horizontal="left" vertical="center" wrapText="1"/>
    </xf>
    <xf numFmtId="4" fontId="22" fillId="9" borderId="4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17" fillId="0" borderId="0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>
      <alignment vertical="center" wrapText="1"/>
    </xf>
    <xf numFmtId="0" fontId="23" fillId="0" borderId="0" xfId="0" applyFont="1"/>
    <xf numFmtId="0" fontId="11" fillId="0" borderId="0" xfId="0" applyNumberFormat="1" applyFont="1" applyFill="1" applyBorder="1" applyAlignment="1" applyProtection="1">
      <alignment vertical="center" wrapText="1"/>
      <protection hidden="1"/>
    </xf>
    <xf numFmtId="0" fontId="5" fillId="4" borderId="4" xfId="0" applyNumberFormat="1" applyFont="1" applyFill="1" applyBorder="1" applyAlignment="1" applyProtection="1">
      <alignment horizontal="center" vertical="center" wrapText="1"/>
      <protection hidden="1"/>
    </xf>
    <xf numFmtId="0" fontId="5" fillId="4" borderId="3" xfId="0" applyNumberFormat="1" applyFont="1" applyFill="1" applyBorder="1" applyAlignment="1" applyProtection="1">
      <alignment horizontal="center" vertical="center" wrapText="1"/>
      <protection hidden="1"/>
    </xf>
    <xf numFmtId="0" fontId="7" fillId="10" borderId="4" xfId="0" applyNumberFormat="1" applyFont="1" applyFill="1" applyBorder="1" applyAlignment="1" applyProtection="1">
      <alignment horizontal="left" vertical="center" wrapText="1"/>
    </xf>
    <xf numFmtId="4" fontId="7" fillId="10" borderId="4" xfId="0" applyNumberFormat="1" applyFont="1" applyFill="1" applyBorder="1" applyAlignment="1" applyProtection="1">
      <alignment horizontal="right" wrapText="1"/>
    </xf>
    <xf numFmtId="0" fontId="24" fillId="6" borderId="4" xfId="0" applyNumberFormat="1" applyFont="1" applyFill="1" applyBorder="1" applyAlignment="1" applyProtection="1">
      <alignment horizontal="left" vertical="center" wrapText="1"/>
    </xf>
    <xf numFmtId="4" fontId="24" fillId="6" borderId="4" xfId="0" applyNumberFormat="1" applyFont="1" applyFill="1" applyBorder="1" applyAlignment="1">
      <alignment horizontal="right"/>
    </xf>
    <xf numFmtId="0" fontId="7" fillId="7" borderId="4" xfId="0" applyNumberFormat="1" applyFont="1" applyFill="1" applyBorder="1" applyAlignment="1" applyProtection="1">
      <alignment horizontal="left" vertical="center" wrapText="1"/>
    </xf>
    <xf numFmtId="4" fontId="7" fillId="7" borderId="4" xfId="0" applyNumberFormat="1" applyFont="1" applyFill="1" applyBorder="1" applyAlignment="1">
      <alignment horizontal="right"/>
    </xf>
    <xf numFmtId="0" fontId="25" fillId="5" borderId="4" xfId="0" applyNumberFormat="1" applyFont="1" applyFill="1" applyBorder="1" applyAlignment="1" applyProtection="1">
      <alignment horizontal="left" vertical="center" wrapText="1"/>
    </xf>
    <xf numFmtId="4" fontId="5" fillId="5" borderId="4" xfId="0" applyNumberFormat="1" applyFont="1" applyFill="1" applyBorder="1" applyAlignment="1">
      <alignment horizontal="right"/>
    </xf>
    <xf numFmtId="0" fontId="5" fillId="2" borderId="4" xfId="0" applyNumberFormat="1" applyFont="1" applyFill="1" applyBorder="1" applyAlignment="1" applyProtection="1">
      <alignment horizontal="left" vertical="center" wrapText="1"/>
    </xf>
    <xf numFmtId="4" fontId="5" fillId="2" borderId="4" xfId="0" applyNumberFormat="1" applyFont="1" applyFill="1" applyBorder="1" applyAlignment="1">
      <alignment horizontal="right"/>
    </xf>
    <xf numFmtId="0" fontId="11" fillId="2" borderId="4" xfId="0" applyNumberFormat="1" applyFont="1" applyFill="1" applyBorder="1" applyAlignment="1" applyProtection="1">
      <alignment horizontal="left" vertical="center" wrapText="1"/>
    </xf>
    <xf numFmtId="4" fontId="11" fillId="2" borderId="4" xfId="0" applyNumberFormat="1" applyFont="1" applyFill="1" applyBorder="1" applyAlignment="1">
      <alignment horizontal="right"/>
    </xf>
    <xf numFmtId="4" fontId="11" fillId="2" borderId="3" xfId="0" applyNumberFormat="1" applyFont="1" applyFill="1" applyBorder="1" applyAlignment="1">
      <alignment horizontal="right"/>
    </xf>
    <xf numFmtId="4" fontId="11" fillId="2" borderId="3" xfId="0" applyNumberFormat="1" applyFont="1" applyFill="1" applyBorder="1" applyAlignment="1" applyProtection="1">
      <alignment horizontal="right" wrapText="1"/>
    </xf>
    <xf numFmtId="0" fontId="5" fillId="7" borderId="4" xfId="0" applyNumberFormat="1" applyFont="1" applyFill="1" applyBorder="1" applyAlignment="1" applyProtection="1">
      <alignment horizontal="left" vertical="center" wrapText="1"/>
    </xf>
    <xf numFmtId="4" fontId="5" fillId="7" borderId="4" xfId="0" applyNumberFormat="1" applyFont="1" applyFill="1" applyBorder="1" applyAlignment="1">
      <alignment horizontal="right"/>
    </xf>
    <xf numFmtId="0" fontId="12" fillId="0" borderId="0" xfId="0" applyFont="1"/>
    <xf numFmtId="0" fontId="17" fillId="4" borderId="3" xfId="0" applyNumberFormat="1" applyFont="1" applyFill="1" applyBorder="1" applyAlignment="1" applyProtection="1">
      <alignment horizontal="center" vertical="center" wrapText="1"/>
    </xf>
    <xf numFmtId="0" fontId="17" fillId="4" borderId="4" xfId="0" applyNumberFormat="1" applyFont="1" applyFill="1" applyBorder="1" applyAlignment="1" applyProtection="1">
      <alignment horizontal="center" vertical="center" wrapText="1"/>
    </xf>
    <xf numFmtId="0" fontId="26" fillId="3" borderId="3" xfId="0" applyNumberFormat="1" applyFont="1" applyFill="1" applyBorder="1" applyAlignment="1" applyProtection="1">
      <alignment horizontal="left" vertical="center" wrapText="1"/>
    </xf>
    <xf numFmtId="0" fontId="27" fillId="3" borderId="3" xfId="0" applyNumberFormat="1" applyFont="1" applyFill="1" applyBorder="1" applyAlignment="1" applyProtection="1">
      <alignment horizontal="left" vertical="center" wrapText="1"/>
    </xf>
    <xf numFmtId="164" fontId="27" fillId="3" borderId="4" xfId="0" applyNumberFormat="1" applyFont="1" applyFill="1" applyBorder="1" applyAlignment="1" applyProtection="1">
      <alignment horizontal="right" wrapText="1"/>
    </xf>
    <xf numFmtId="0" fontId="26" fillId="2" borderId="3" xfId="0" applyNumberFormat="1" applyFont="1" applyFill="1" applyBorder="1" applyAlignment="1" applyProtection="1">
      <alignment horizontal="left" vertical="center" wrapText="1"/>
    </xf>
    <xf numFmtId="164" fontId="26" fillId="2" borderId="4" xfId="0" applyNumberFormat="1" applyFont="1" applyFill="1" applyBorder="1" applyAlignment="1" applyProtection="1">
      <alignment horizontal="right" wrapText="1"/>
    </xf>
    <xf numFmtId="0" fontId="28" fillId="2" borderId="3" xfId="0" applyNumberFormat="1" applyFont="1" applyFill="1" applyBorder="1" applyAlignment="1" applyProtection="1">
      <alignment horizontal="left" vertical="center" wrapText="1"/>
    </xf>
    <xf numFmtId="164" fontId="18" fillId="2" borderId="3" xfId="0" applyNumberFormat="1" applyFont="1" applyFill="1" applyBorder="1" applyAlignment="1">
      <alignment horizontal="right" wrapText="1"/>
    </xf>
    <xf numFmtId="164" fontId="18" fillId="2" borderId="3" xfId="0" applyNumberFormat="1" applyFont="1" applyFill="1" applyBorder="1" applyAlignment="1">
      <alignment wrapText="1"/>
    </xf>
    <xf numFmtId="164" fontId="28" fillId="2" borderId="4" xfId="0" applyNumberFormat="1" applyFont="1" applyFill="1" applyBorder="1" applyAlignment="1" applyProtection="1">
      <alignment horizontal="right" wrapText="1"/>
    </xf>
    <xf numFmtId="0" fontId="26" fillId="2" borderId="3" xfId="0" quotePrefix="1" applyFont="1" applyFill="1" applyBorder="1" applyAlignment="1">
      <alignment horizontal="left" vertical="center"/>
    </xf>
    <xf numFmtId="0" fontId="27" fillId="2" borderId="3" xfId="0" quotePrefix="1" applyFont="1" applyFill="1" applyBorder="1" applyAlignment="1">
      <alignment horizontal="left" vertical="center"/>
    </xf>
    <xf numFmtId="164" fontId="26" fillId="2" borderId="4" xfId="0" quotePrefix="1" applyNumberFormat="1" applyFont="1" applyFill="1" applyBorder="1" applyAlignment="1">
      <alignment horizontal="right" wrapText="1"/>
    </xf>
    <xf numFmtId="0" fontId="28" fillId="2" borderId="3" xfId="0" quotePrefix="1" applyFont="1" applyFill="1" applyBorder="1" applyAlignment="1">
      <alignment horizontal="left" vertical="center"/>
    </xf>
    <xf numFmtId="0" fontId="29" fillId="2" borderId="3" xfId="0" quotePrefix="1" applyFont="1" applyFill="1" applyBorder="1" applyAlignment="1">
      <alignment horizontal="left" vertical="center"/>
    </xf>
    <xf numFmtId="164" fontId="28" fillId="2" borderId="4" xfId="0" quotePrefix="1" applyNumberFormat="1" applyFont="1" applyFill="1" applyBorder="1" applyAlignment="1">
      <alignment horizontal="right" wrapText="1"/>
    </xf>
    <xf numFmtId="0" fontId="26" fillId="2" borderId="3" xfId="0" quotePrefix="1" applyFont="1" applyFill="1" applyBorder="1" applyAlignment="1">
      <alignment horizontal="left" vertical="center" wrapText="1"/>
    </xf>
    <xf numFmtId="0" fontId="26" fillId="2" borderId="3" xfId="0" applyFont="1" applyFill="1" applyBorder="1" applyAlignment="1">
      <alignment horizontal="left" vertical="center"/>
    </xf>
    <xf numFmtId="0" fontId="28" fillId="2" borderId="3" xfId="0" applyNumberFormat="1" applyFont="1" applyFill="1" applyBorder="1" applyAlignment="1" applyProtection="1">
      <alignment horizontal="left" vertical="center"/>
    </xf>
    <xf numFmtId="0" fontId="26" fillId="2" borderId="3" xfId="0" applyNumberFormat="1" applyFont="1" applyFill="1" applyBorder="1" applyAlignment="1" applyProtection="1">
      <alignment horizontal="left" vertical="center"/>
    </xf>
    <xf numFmtId="0" fontId="28" fillId="2" borderId="3" xfId="0" applyNumberFormat="1" applyFont="1" applyFill="1" applyBorder="1" applyAlignment="1" applyProtection="1">
      <alignment vertical="center" wrapText="1"/>
    </xf>
    <xf numFmtId="0" fontId="26" fillId="3" borderId="3" xfId="0" applyNumberFormat="1" applyFont="1" applyFill="1" applyBorder="1" applyAlignment="1" applyProtection="1">
      <alignment vertical="center" wrapText="1"/>
    </xf>
    <xf numFmtId="0" fontId="26" fillId="8" borderId="3" xfId="0" applyFont="1" applyFill="1" applyBorder="1"/>
    <xf numFmtId="0" fontId="27" fillId="8" borderId="3" xfId="0" applyNumberFormat="1" applyFont="1" applyFill="1" applyBorder="1" applyAlignment="1" applyProtection="1">
      <alignment vertical="center" wrapText="1"/>
    </xf>
    <xf numFmtId="4" fontId="26" fillId="8" borderId="3" xfId="0" applyNumberFormat="1" applyFont="1" applyFill="1" applyBorder="1" applyAlignment="1">
      <alignment horizontal="right" wrapText="1"/>
    </xf>
    <xf numFmtId="0" fontId="27" fillId="2" borderId="3" xfId="0" applyNumberFormat="1" applyFont="1" applyFill="1" applyBorder="1" applyAlignment="1" applyProtection="1">
      <alignment horizontal="left" vertical="center" wrapText="1"/>
    </xf>
    <xf numFmtId="4" fontId="27" fillId="2" borderId="4" xfId="0" applyNumberFormat="1" applyFont="1" applyFill="1" applyBorder="1" applyAlignment="1" applyProtection="1">
      <alignment horizontal="right" wrapText="1"/>
    </xf>
    <xf numFmtId="4" fontId="26" fillId="2" borderId="4" xfId="0" applyNumberFormat="1" applyFont="1" applyFill="1" applyBorder="1" applyAlignment="1" applyProtection="1">
      <alignment horizontal="right" wrapText="1"/>
    </xf>
    <xf numFmtId="4" fontId="18" fillId="2" borderId="3" xfId="0" applyNumberFormat="1" applyFont="1" applyFill="1" applyBorder="1" applyAlignment="1">
      <alignment horizontal="right"/>
    </xf>
    <xf numFmtId="4" fontId="27" fillId="2" borderId="4" xfId="0" quotePrefix="1" applyNumberFormat="1" applyFont="1" applyFill="1" applyBorder="1" applyAlignment="1">
      <alignment horizontal="right" wrapText="1"/>
    </xf>
    <xf numFmtId="4" fontId="26" fillId="2" borderId="4" xfId="0" quotePrefix="1" applyNumberFormat="1" applyFont="1" applyFill="1" applyBorder="1" applyAlignment="1">
      <alignment horizontal="right" wrapText="1"/>
    </xf>
    <xf numFmtId="0" fontId="28" fillId="2" borderId="3" xfId="0" quotePrefix="1" applyFont="1" applyFill="1" applyBorder="1" applyAlignment="1">
      <alignment horizontal="left"/>
    </xf>
    <xf numFmtId="0" fontId="28" fillId="2" borderId="3" xfId="0" quotePrefix="1" applyFont="1" applyFill="1" applyBorder="1" applyAlignment="1">
      <alignment horizontal="left" wrapText="1"/>
    </xf>
    <xf numFmtId="0" fontId="28" fillId="2" borderId="3" xfId="0" quotePrefix="1" applyFont="1" applyFill="1" applyBorder="1" applyAlignment="1">
      <alignment horizontal="left" vertical="center" wrapText="1"/>
    </xf>
    <xf numFmtId="4" fontId="28" fillId="2" borderId="4" xfId="0" quotePrefix="1" applyNumberFormat="1" applyFont="1" applyFill="1" applyBorder="1" applyAlignment="1">
      <alignment horizontal="right" wrapText="1"/>
    </xf>
    <xf numFmtId="4" fontId="20" fillId="0" borderId="3" xfId="0" applyNumberFormat="1" applyFont="1" applyBorder="1" applyAlignment="1">
      <alignment horizontal="right"/>
    </xf>
    <xf numFmtId="0" fontId="27" fillId="2" borderId="3" xfId="0" quotePrefix="1" applyFont="1" applyFill="1" applyBorder="1" applyAlignment="1">
      <alignment horizontal="left" vertical="center" wrapText="1"/>
    </xf>
    <xf numFmtId="0" fontId="27" fillId="2" borderId="3" xfId="0" quotePrefix="1" applyFont="1" applyFill="1" applyBorder="1" applyAlignment="1">
      <alignment horizontal="left"/>
    </xf>
    <xf numFmtId="0" fontId="26" fillId="2" borderId="3" xfId="0" applyNumberFormat="1" applyFont="1" applyFill="1" applyBorder="1" applyAlignment="1" applyProtection="1">
      <alignment vertical="center" wrapText="1"/>
    </xf>
    <xf numFmtId="0" fontId="27" fillId="2" borderId="3" xfId="0" applyNumberFormat="1" applyFont="1" applyFill="1" applyBorder="1" applyAlignment="1" applyProtection="1">
      <alignment vertical="center" wrapText="1"/>
    </xf>
    <xf numFmtId="4" fontId="17" fillId="3" borderId="4" xfId="0" applyNumberFormat="1" applyFont="1" applyFill="1" applyBorder="1" applyAlignment="1">
      <alignment horizontal="right"/>
    </xf>
    <xf numFmtId="0" fontId="26" fillId="3" borderId="3" xfId="0" applyFont="1" applyFill="1" applyBorder="1" applyAlignment="1">
      <alignment horizontal="left" vertical="center"/>
    </xf>
    <xf numFmtId="0" fontId="26" fillId="3" borderId="3" xfId="0" applyNumberFormat="1" applyFont="1" applyFill="1" applyBorder="1" applyAlignment="1" applyProtection="1">
      <alignment horizontal="left" vertical="center"/>
    </xf>
    <xf numFmtId="4" fontId="26" fillId="3" borderId="4" xfId="0" applyNumberFormat="1" applyFont="1" applyFill="1" applyBorder="1" applyAlignment="1" applyProtection="1">
      <alignment horizontal="right" wrapText="1"/>
    </xf>
    <xf numFmtId="0" fontId="5" fillId="2" borderId="4" xfId="0" applyNumberFormat="1" applyFont="1" applyFill="1" applyBorder="1" applyAlignment="1" applyProtection="1">
      <alignment horizontal="left" vertical="center" wrapText="1"/>
    </xf>
    <xf numFmtId="0" fontId="31" fillId="4" borderId="3" xfId="0" applyNumberFormat="1" applyFont="1" applyFill="1" applyBorder="1" applyAlignment="1" applyProtection="1">
      <alignment horizontal="center" vertical="center" wrapText="1"/>
    </xf>
    <xf numFmtId="4" fontId="18" fillId="2" borderId="4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31" fillId="4" borderId="4" xfId="0" applyNumberFormat="1" applyFont="1" applyFill="1" applyBorder="1" applyAlignment="1" applyProtection="1">
      <alignment horizontal="center" vertical="center" wrapText="1"/>
    </xf>
    <xf numFmtId="4" fontId="17" fillId="2" borderId="4" xfId="0" applyNumberFormat="1" applyFont="1" applyFill="1" applyBorder="1" applyAlignment="1">
      <alignment horizontal="right"/>
    </xf>
    <xf numFmtId="4" fontId="30" fillId="2" borderId="4" xfId="0" applyNumberFormat="1" applyFont="1" applyFill="1" applyBorder="1" applyAlignment="1">
      <alignment horizontal="right"/>
    </xf>
    <xf numFmtId="0" fontId="32" fillId="0" borderId="0" xfId="0" applyFont="1"/>
    <xf numFmtId="0" fontId="18" fillId="2" borderId="4" xfId="0" applyNumberFormat="1" applyFont="1" applyFill="1" applyBorder="1" applyAlignment="1" applyProtection="1">
      <alignment horizontal="left" vertical="center" wrapText="1"/>
    </xf>
    <xf numFmtId="0" fontId="17" fillId="2" borderId="4" xfId="0" applyNumberFormat="1" applyFont="1" applyFill="1" applyBorder="1" applyAlignment="1" applyProtection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33" fillId="3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33" fillId="0" borderId="3" xfId="0" applyFont="1" applyFill="1" applyBorder="1" applyAlignment="1">
      <alignment horizontal="center" vertical="center" wrapText="1"/>
    </xf>
    <xf numFmtId="0" fontId="0" fillId="0" borderId="0" xfId="0" applyFill="1"/>
    <xf numFmtId="0" fontId="34" fillId="0" borderId="3" xfId="0" applyFont="1" applyFill="1" applyBorder="1" applyAlignment="1">
      <alignment horizontal="left" vertical="center" wrapText="1"/>
    </xf>
    <xf numFmtId="0" fontId="21" fillId="2" borderId="3" xfId="0" quotePrefix="1" applyFont="1" applyFill="1" applyBorder="1" applyAlignment="1">
      <alignment horizontal="left" vertical="center" wrapText="1" indent="1"/>
    </xf>
    <xf numFmtId="4" fontId="19" fillId="0" borderId="3" xfId="0" applyNumberFormat="1" applyFont="1" applyFill="1" applyBorder="1" applyAlignment="1">
      <alignment horizontal="right" wrapText="1"/>
    </xf>
    <xf numFmtId="0" fontId="35" fillId="2" borderId="3" xfId="0" quotePrefix="1" applyFont="1" applyFill="1" applyBorder="1" applyAlignment="1">
      <alignment vertical="center" wrapText="1"/>
    </xf>
    <xf numFmtId="0" fontId="36" fillId="2" borderId="3" xfId="0" quotePrefix="1" applyFont="1" applyFill="1" applyBorder="1" applyAlignment="1">
      <alignment horizontal="left" vertical="center" wrapText="1" indent="1"/>
    </xf>
    <xf numFmtId="0" fontId="36" fillId="2" borderId="3" xfId="0" applyFont="1" applyFill="1" applyBorder="1" applyAlignment="1">
      <alignment horizontal="left" vertical="center" wrapText="1" indent="1"/>
    </xf>
    <xf numFmtId="4" fontId="19" fillId="0" borderId="3" xfId="0" applyNumberFormat="1" applyFont="1" applyFill="1" applyBorder="1" applyAlignment="1">
      <alignment horizontal="right"/>
    </xf>
    <xf numFmtId="4" fontId="19" fillId="2" borderId="3" xfId="0" applyNumberFormat="1" applyFont="1" applyFill="1" applyBorder="1" applyAlignment="1">
      <alignment horizontal="right"/>
    </xf>
    <xf numFmtId="0" fontId="21" fillId="2" borderId="3" xfId="0" applyFont="1" applyFill="1" applyBorder="1" applyAlignment="1">
      <alignment horizontal="left" vertical="center" wrapText="1" indent="1"/>
    </xf>
    <xf numFmtId="4" fontId="3" fillId="0" borderId="3" xfId="0" applyNumberFormat="1" applyFont="1" applyFill="1" applyBorder="1" applyAlignment="1">
      <alignment horizontal="right"/>
    </xf>
    <xf numFmtId="4" fontId="3" fillId="2" borderId="3" xfId="0" applyNumberFormat="1" applyFont="1" applyFill="1" applyBorder="1" applyAlignment="1">
      <alignment horizontal="right"/>
    </xf>
    <xf numFmtId="4" fontId="37" fillId="0" borderId="3" xfId="0" applyNumberFormat="1" applyFont="1" applyFill="1" applyBorder="1" applyAlignment="1">
      <alignment horizontal="right"/>
    </xf>
    <xf numFmtId="0" fontId="38" fillId="2" borderId="3" xfId="0" applyFont="1" applyFill="1" applyBorder="1" applyAlignment="1">
      <alignment horizontal="center" vertical="center" wrapText="1"/>
    </xf>
    <xf numFmtId="0" fontId="35" fillId="2" borderId="3" xfId="0" applyFont="1" applyFill="1" applyBorder="1" applyAlignment="1">
      <alignment horizontal="left" vertical="center" wrapText="1"/>
    </xf>
    <xf numFmtId="4" fontId="37" fillId="0" borderId="3" xfId="0" applyNumberFormat="1" applyFont="1" applyFill="1" applyBorder="1" applyAlignment="1">
      <alignment horizontal="right" wrapText="1"/>
    </xf>
    <xf numFmtId="4" fontId="39" fillId="0" borderId="3" xfId="0" applyNumberFormat="1" applyFont="1" applyBorder="1"/>
    <xf numFmtId="0" fontId="36" fillId="2" borderId="3" xfId="0" applyFont="1" applyFill="1" applyBorder="1" applyAlignment="1">
      <alignment vertical="center" wrapText="1"/>
    </xf>
    <xf numFmtId="4" fontId="39" fillId="0" borderId="3" xfId="0" applyNumberFormat="1" applyFont="1" applyFill="1" applyBorder="1"/>
    <xf numFmtId="0" fontId="35" fillId="2" borderId="3" xfId="0" applyFont="1" applyFill="1" applyBorder="1" applyAlignment="1">
      <alignment vertical="center" wrapText="1"/>
    </xf>
    <xf numFmtId="4" fontId="40" fillId="0" borderId="3" xfId="0" applyNumberFormat="1" applyFont="1" applyFill="1" applyBorder="1" applyAlignment="1">
      <alignment vertical="top" wrapText="1"/>
    </xf>
    <xf numFmtId="4" fontId="40" fillId="0" borderId="3" xfId="0" applyNumberFormat="1" applyFont="1" applyBorder="1" applyAlignment="1">
      <alignment vertical="top" wrapText="1"/>
    </xf>
    <xf numFmtId="0" fontId="15" fillId="0" borderId="0" xfId="0" applyFont="1" applyAlignment="1">
      <alignment vertical="top" wrapText="1"/>
    </xf>
    <xf numFmtId="0" fontId="10" fillId="2" borderId="3" xfId="0" applyFont="1" applyFill="1" applyBorder="1" applyAlignment="1">
      <alignment horizontal="left" vertical="center" wrapText="1"/>
    </xf>
    <xf numFmtId="4" fontId="41" fillId="2" borderId="3" xfId="0" applyNumberFormat="1" applyFont="1" applyFill="1" applyBorder="1" applyAlignment="1">
      <alignment vertical="center" wrapText="1"/>
    </xf>
    <xf numFmtId="0" fontId="38" fillId="2" borderId="3" xfId="0" applyFont="1" applyFill="1" applyBorder="1" applyAlignment="1">
      <alignment vertical="center" wrapText="1"/>
    </xf>
    <xf numFmtId="4" fontId="6" fillId="2" borderId="3" xfId="0" applyNumberFormat="1" applyFont="1" applyFill="1" applyBorder="1" applyAlignment="1">
      <alignment horizontal="right"/>
    </xf>
    <xf numFmtId="0" fontId="1" fillId="0" borderId="3" xfId="0" applyFont="1" applyBorder="1"/>
    <xf numFmtId="4" fontId="1" fillId="0" borderId="3" xfId="0" applyNumberFormat="1" applyFont="1" applyBorder="1"/>
    <xf numFmtId="0" fontId="13" fillId="0" borderId="0" xfId="0" applyNumberFormat="1" applyFont="1" applyFill="1" applyBorder="1" applyAlignment="1" applyProtection="1">
      <alignment wrapText="1"/>
    </xf>
    <xf numFmtId="0" fontId="14" fillId="0" borderId="0" xfId="0" applyNumberFormat="1" applyFont="1" applyFill="1" applyBorder="1" applyAlignment="1" applyProtection="1">
      <alignment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2" fillId="0" borderId="0" xfId="0" applyFont="1" applyAlignment="1">
      <alignment wrapText="1"/>
    </xf>
    <xf numFmtId="0" fontId="10" fillId="0" borderId="1" xfId="0" quotePrefix="1" applyNumberFormat="1" applyFont="1" applyFill="1" applyBorder="1" applyAlignment="1" applyProtection="1">
      <alignment horizontal="left" vertical="center" wrapText="1"/>
    </xf>
    <xf numFmtId="0" fontId="9" fillId="0" borderId="2" xfId="0" applyNumberFormat="1" applyFont="1" applyFill="1" applyBorder="1" applyAlignment="1" applyProtection="1">
      <alignment vertical="center" wrapText="1"/>
    </xf>
    <xf numFmtId="0" fontId="6" fillId="4" borderId="1" xfId="0" applyNumberFormat="1" applyFont="1" applyFill="1" applyBorder="1" applyAlignment="1" applyProtection="1">
      <alignment horizontal="left" vertical="center" wrapText="1"/>
    </xf>
    <xf numFmtId="0" fontId="6" fillId="4" borderId="2" xfId="0" applyNumberFormat="1" applyFont="1" applyFill="1" applyBorder="1" applyAlignment="1" applyProtection="1">
      <alignment horizontal="left" vertical="center" wrapText="1"/>
    </xf>
    <xf numFmtId="0" fontId="6" fillId="4" borderId="4" xfId="0" applyNumberFormat="1" applyFont="1" applyFill="1" applyBorder="1" applyAlignment="1" applyProtection="1">
      <alignment horizontal="left" vertical="center" wrapText="1"/>
    </xf>
    <xf numFmtId="0" fontId="6" fillId="3" borderId="1" xfId="0" applyNumberFormat="1" applyFont="1" applyFill="1" applyBorder="1" applyAlignment="1" applyProtection="1">
      <alignment horizontal="left" vertical="center" wrapText="1"/>
    </xf>
    <xf numFmtId="0" fontId="6" fillId="3" borderId="2" xfId="0" applyNumberFormat="1" applyFont="1" applyFill="1" applyBorder="1" applyAlignment="1" applyProtection="1">
      <alignment horizontal="left" vertical="center" wrapText="1"/>
    </xf>
    <xf numFmtId="0" fontId="6" fillId="3" borderId="4" xfId="0" applyNumberFormat="1" applyFont="1" applyFill="1" applyBorder="1" applyAlignment="1" applyProtection="1">
      <alignment horizontal="left" vertical="center" wrapText="1"/>
    </xf>
    <xf numFmtId="0" fontId="10" fillId="0" borderId="1" xfId="0" applyNumberFormat="1" applyFont="1" applyFill="1" applyBorder="1" applyAlignment="1" applyProtection="1">
      <alignment horizontal="left" vertical="center" wrapText="1"/>
    </xf>
    <xf numFmtId="0" fontId="10" fillId="0" borderId="2" xfId="0" applyNumberFormat="1" applyFont="1" applyFill="1" applyBorder="1" applyAlignment="1" applyProtection="1">
      <alignment horizontal="left" vertical="center" wrapText="1"/>
    </xf>
    <xf numFmtId="0" fontId="10" fillId="0" borderId="4" xfId="0" applyNumberFormat="1" applyFont="1" applyFill="1" applyBorder="1" applyAlignment="1" applyProtection="1">
      <alignment horizontal="left" vertical="center" wrapText="1"/>
    </xf>
    <xf numFmtId="0" fontId="10" fillId="3" borderId="1" xfId="0" quotePrefix="1" applyNumberFormat="1" applyFont="1" applyFill="1" applyBorder="1" applyAlignment="1" applyProtection="1">
      <alignment horizontal="left" vertical="center" wrapText="1"/>
    </xf>
    <xf numFmtId="0" fontId="9" fillId="3" borderId="2" xfId="0" applyNumberFormat="1" applyFont="1" applyFill="1" applyBorder="1" applyAlignment="1" applyProtection="1">
      <alignment vertical="center" wrapText="1"/>
    </xf>
    <xf numFmtId="0" fontId="10" fillId="0" borderId="1" xfId="0" quotePrefix="1" applyFont="1" applyBorder="1" applyAlignment="1">
      <alignment horizontal="left" vertical="center"/>
    </xf>
    <xf numFmtId="0" fontId="9" fillId="0" borderId="2" xfId="0" applyNumberFormat="1" applyFont="1" applyFill="1" applyBorder="1" applyAlignment="1" applyProtection="1">
      <alignment vertical="center"/>
    </xf>
    <xf numFmtId="0" fontId="11" fillId="0" borderId="0" xfId="0" applyNumberFormat="1" applyFont="1" applyFill="1" applyBorder="1" applyAlignment="1" applyProtection="1">
      <alignment vertical="center" wrapText="1"/>
    </xf>
    <xf numFmtId="0" fontId="10" fillId="3" borderId="1" xfId="0" applyNumberFormat="1" applyFont="1" applyFill="1" applyBorder="1" applyAlignment="1" applyProtection="1">
      <alignment horizontal="left" vertical="center" wrapText="1"/>
    </xf>
    <xf numFmtId="0" fontId="9" fillId="3" borderId="2" xfId="0" applyNumberFormat="1" applyFont="1" applyFill="1" applyBorder="1" applyAlignment="1" applyProtection="1">
      <alignment vertical="center"/>
    </xf>
    <xf numFmtId="0" fontId="10" fillId="0" borderId="1" xfId="0" quotePrefix="1" applyFont="1" applyFill="1" applyBorder="1" applyAlignment="1">
      <alignment horizontal="left" vertical="center"/>
    </xf>
    <xf numFmtId="0" fontId="17" fillId="0" borderId="0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>
      <alignment vertical="center"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11" fillId="2" borderId="1" xfId="0" applyNumberFormat="1" applyFont="1" applyFill="1" applyBorder="1" applyAlignment="1" applyProtection="1">
      <alignment horizontal="left" vertical="center" wrapText="1" indent="1"/>
    </xf>
    <xf numFmtId="0" fontId="11" fillId="2" borderId="2" xfId="0" applyNumberFormat="1" applyFont="1" applyFill="1" applyBorder="1" applyAlignment="1" applyProtection="1">
      <alignment horizontal="left" vertical="center" wrapText="1" indent="1"/>
    </xf>
    <xf numFmtId="0" fontId="11" fillId="2" borderId="4" xfId="0" applyNumberFormat="1" applyFont="1" applyFill="1" applyBorder="1" applyAlignment="1" applyProtection="1">
      <alignment horizontal="left" vertical="center" wrapText="1" indent="1"/>
    </xf>
    <xf numFmtId="0" fontId="17" fillId="2" borderId="1" xfId="0" applyNumberFormat="1" applyFont="1" applyFill="1" applyBorder="1" applyAlignment="1" applyProtection="1">
      <alignment horizontal="left" vertical="center" wrapText="1" indent="1"/>
    </xf>
    <xf numFmtId="0" fontId="17" fillId="2" borderId="2" xfId="0" applyNumberFormat="1" applyFont="1" applyFill="1" applyBorder="1" applyAlignment="1" applyProtection="1">
      <alignment horizontal="left" vertical="center" wrapText="1" indent="1"/>
    </xf>
    <xf numFmtId="0" fontId="17" fillId="2" borderId="4" xfId="0" applyNumberFormat="1" applyFont="1" applyFill="1" applyBorder="1" applyAlignment="1" applyProtection="1">
      <alignment horizontal="left" vertical="center" wrapText="1" indent="1"/>
    </xf>
    <xf numFmtId="0" fontId="5" fillId="2" borderId="1" xfId="0" applyNumberFormat="1" applyFont="1" applyFill="1" applyBorder="1" applyAlignment="1" applyProtection="1">
      <alignment horizontal="left" vertical="center" wrapText="1" indent="1"/>
    </xf>
    <xf numFmtId="0" fontId="5" fillId="2" borderId="2" xfId="0" applyNumberFormat="1" applyFont="1" applyFill="1" applyBorder="1" applyAlignment="1" applyProtection="1">
      <alignment horizontal="left" vertical="center" wrapText="1" indent="1"/>
    </xf>
    <xf numFmtId="0" fontId="5" fillId="2" borderId="4" xfId="0" applyNumberFormat="1" applyFont="1" applyFill="1" applyBorder="1" applyAlignment="1" applyProtection="1">
      <alignment horizontal="left" vertical="center" wrapText="1" indent="1"/>
    </xf>
    <xf numFmtId="0" fontId="5" fillId="7" borderId="1" xfId="0" applyNumberFormat="1" applyFont="1" applyFill="1" applyBorder="1" applyAlignment="1" applyProtection="1">
      <alignment horizontal="left" vertical="center" wrapText="1"/>
    </xf>
    <xf numFmtId="0" fontId="5" fillId="7" borderId="2" xfId="0" applyNumberFormat="1" applyFont="1" applyFill="1" applyBorder="1" applyAlignment="1" applyProtection="1">
      <alignment horizontal="left" vertical="center" wrapText="1"/>
    </xf>
    <xf numFmtId="0" fontId="5" fillId="7" borderId="4" xfId="0" applyNumberFormat="1" applyFont="1" applyFill="1" applyBorder="1" applyAlignment="1" applyProtection="1">
      <alignment horizontal="left" vertical="center" wrapText="1"/>
    </xf>
    <xf numFmtId="0" fontId="5" fillId="2" borderId="1" xfId="0" applyNumberFormat="1" applyFont="1" applyFill="1" applyBorder="1" applyAlignment="1" applyProtection="1">
      <alignment horizontal="left" vertical="center" wrapText="1"/>
    </xf>
    <xf numFmtId="0" fontId="5" fillId="2" borderId="2" xfId="0" applyNumberFormat="1" applyFont="1" applyFill="1" applyBorder="1" applyAlignment="1" applyProtection="1">
      <alignment horizontal="left" vertical="center" wrapText="1"/>
    </xf>
    <xf numFmtId="0" fontId="5" fillId="2" borderId="4" xfId="0" applyNumberFormat="1" applyFont="1" applyFill="1" applyBorder="1" applyAlignment="1" applyProtection="1">
      <alignment horizontal="left" vertical="center" wrapText="1"/>
    </xf>
    <xf numFmtId="0" fontId="25" fillId="5" borderId="1" xfId="0" applyNumberFormat="1" applyFont="1" applyFill="1" applyBorder="1" applyAlignment="1" applyProtection="1">
      <alignment horizontal="left" vertical="center" wrapText="1"/>
    </xf>
    <xf numFmtId="0" fontId="25" fillId="5" borderId="2" xfId="0" applyNumberFormat="1" applyFont="1" applyFill="1" applyBorder="1" applyAlignment="1" applyProtection="1">
      <alignment horizontal="left" vertical="center" wrapText="1"/>
    </xf>
    <xf numFmtId="0" fontId="25" fillId="5" borderId="4" xfId="0" applyNumberFormat="1" applyFont="1" applyFill="1" applyBorder="1" applyAlignment="1" applyProtection="1">
      <alignment horizontal="left" vertical="center" wrapText="1"/>
    </xf>
    <xf numFmtId="0" fontId="7" fillId="10" borderId="1" xfId="0" applyNumberFormat="1" applyFont="1" applyFill="1" applyBorder="1" applyAlignment="1" applyProtection="1">
      <alignment horizontal="center" vertical="center" wrapText="1"/>
    </xf>
    <xf numFmtId="0" fontId="7" fillId="10" borderId="2" xfId="0" applyNumberFormat="1" applyFont="1" applyFill="1" applyBorder="1" applyAlignment="1" applyProtection="1">
      <alignment horizontal="center" vertical="center" wrapText="1"/>
    </xf>
    <xf numFmtId="0" fontId="7" fillId="10" borderId="4" xfId="0" applyNumberFormat="1" applyFont="1" applyFill="1" applyBorder="1" applyAlignment="1" applyProtection="1">
      <alignment horizontal="center" vertical="center" wrapText="1"/>
    </xf>
    <xf numFmtId="0" fontId="24" fillId="6" borderId="1" xfId="0" applyNumberFormat="1" applyFont="1" applyFill="1" applyBorder="1" applyAlignment="1" applyProtection="1">
      <alignment horizontal="left" vertical="center" wrapText="1"/>
    </xf>
    <xf numFmtId="0" fontId="24" fillId="6" borderId="2" xfId="0" applyNumberFormat="1" applyFont="1" applyFill="1" applyBorder="1" applyAlignment="1" applyProtection="1">
      <alignment horizontal="left" vertical="center" wrapText="1"/>
    </xf>
    <xf numFmtId="0" fontId="24" fillId="6" borderId="4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0" xfId="0" applyFont="1" applyAlignment="1" applyProtection="1">
      <alignment wrapText="1"/>
      <protection hidden="1"/>
    </xf>
    <xf numFmtId="0" fontId="5" fillId="4" borderId="1" xfId="0" applyNumberFormat="1" applyFont="1" applyFill="1" applyBorder="1" applyAlignment="1" applyProtection="1">
      <alignment horizontal="center" vertical="center" wrapText="1"/>
      <protection hidden="1"/>
    </xf>
    <xf numFmtId="0" fontId="12" fillId="4" borderId="2" xfId="0" applyFont="1" applyFill="1" applyBorder="1" applyAlignment="1" applyProtection="1">
      <alignment horizontal="center" vertical="center" wrapText="1"/>
      <protection hidden="1"/>
    </xf>
    <xf numFmtId="0" fontId="12" fillId="4" borderId="4" xfId="0" applyFont="1" applyFill="1" applyBorder="1" applyAlignment="1" applyProtection="1">
      <alignment horizontal="center" vertical="center" wrapText="1"/>
      <protection hidden="1"/>
    </xf>
    <xf numFmtId="0" fontId="7" fillId="7" borderId="1" xfId="0" applyNumberFormat="1" applyFont="1" applyFill="1" applyBorder="1" applyAlignment="1" applyProtection="1">
      <alignment horizontal="left" vertical="center" wrapText="1"/>
    </xf>
    <xf numFmtId="0" fontId="7" fillId="7" borderId="2" xfId="0" applyNumberFormat="1" applyFont="1" applyFill="1" applyBorder="1" applyAlignment="1" applyProtection="1">
      <alignment horizontal="left" vertical="center" wrapText="1"/>
    </xf>
    <xf numFmtId="0" fontId="7" fillId="7" borderId="4" xfId="0" applyNumberFormat="1" applyFont="1" applyFill="1" applyBorder="1" applyAlignment="1" applyProtection="1">
      <alignment horizontal="left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4"/>
  <sheetViews>
    <sheetView view="pageLayout" topLeftCell="A11" zoomScaleNormal="100" workbookViewId="0">
      <selection activeCell="G26" sqref="G26"/>
    </sheetView>
  </sheetViews>
  <sheetFormatPr defaultRowHeight="14.4" x14ac:dyDescent="0.3"/>
  <cols>
    <col min="5" max="5" width="25.33203125" customWidth="1"/>
    <col min="6" max="8" width="16.6640625" customWidth="1"/>
  </cols>
  <sheetData>
    <row r="1" spans="1:8" ht="42" customHeight="1" x14ac:dyDescent="0.3">
      <c r="A1" s="181" t="s">
        <v>217</v>
      </c>
      <c r="B1" s="181"/>
      <c r="C1" s="181"/>
      <c r="D1" s="181"/>
      <c r="E1" s="181"/>
      <c r="F1" s="181"/>
      <c r="G1" s="181"/>
      <c r="H1" s="181"/>
    </row>
    <row r="2" spans="1:8" ht="18" customHeight="1" x14ac:dyDescent="0.3">
      <c r="A2" s="5"/>
      <c r="B2" s="5"/>
      <c r="C2" s="5"/>
      <c r="D2" s="5"/>
      <c r="E2" s="5"/>
      <c r="F2" s="5"/>
      <c r="G2" s="5"/>
      <c r="H2" s="5"/>
    </row>
    <row r="3" spans="1:8" ht="15.6" x14ac:dyDescent="0.3">
      <c r="A3" s="181" t="s">
        <v>26</v>
      </c>
      <c r="B3" s="181"/>
      <c r="C3" s="181"/>
      <c r="D3" s="181"/>
      <c r="E3" s="181"/>
      <c r="F3" s="181"/>
      <c r="G3" s="198"/>
      <c r="H3" s="198"/>
    </row>
    <row r="4" spans="1:8" ht="17.399999999999999" x14ac:dyDescent="0.3">
      <c r="A4" s="5"/>
      <c r="B4" s="5"/>
      <c r="C4" s="5"/>
      <c r="D4" s="5"/>
      <c r="E4" s="5"/>
      <c r="F4" s="5"/>
      <c r="G4" s="6"/>
      <c r="H4" s="6"/>
    </row>
    <row r="5" spans="1:8" ht="18" customHeight="1" x14ac:dyDescent="0.3">
      <c r="A5" s="181" t="s">
        <v>30</v>
      </c>
      <c r="B5" s="182"/>
      <c r="C5" s="182"/>
      <c r="D5" s="182"/>
      <c r="E5" s="182"/>
      <c r="F5" s="182"/>
      <c r="G5" s="182"/>
      <c r="H5" s="182"/>
    </row>
    <row r="6" spans="1:8" ht="17.399999999999999" x14ac:dyDescent="0.3">
      <c r="A6" s="1"/>
      <c r="B6" s="2"/>
      <c r="C6" s="2"/>
      <c r="D6" s="2"/>
      <c r="E6" s="7"/>
      <c r="F6" s="8"/>
      <c r="G6" s="8"/>
      <c r="H6" s="27"/>
    </row>
    <row r="7" spans="1:8" ht="26.4" x14ac:dyDescent="0.3">
      <c r="A7" s="22"/>
      <c r="B7" s="23"/>
      <c r="C7" s="23"/>
      <c r="D7" s="24"/>
      <c r="E7" s="25"/>
      <c r="F7" s="4" t="s">
        <v>39</v>
      </c>
      <c r="G7" s="4" t="s">
        <v>220</v>
      </c>
      <c r="H7" s="4"/>
    </row>
    <row r="8" spans="1:8" x14ac:dyDescent="0.3">
      <c r="A8" s="199" t="s">
        <v>0</v>
      </c>
      <c r="B8" s="195"/>
      <c r="C8" s="195"/>
      <c r="D8" s="195"/>
      <c r="E8" s="200"/>
      <c r="F8" s="36">
        <f>F9+F10</f>
        <v>902022.73</v>
      </c>
      <c r="G8" s="36">
        <f t="shared" ref="G8:H8" si="0">G9+G10</f>
        <v>1012204.63</v>
      </c>
      <c r="H8" s="36">
        <f t="shared" si="0"/>
        <v>0</v>
      </c>
    </row>
    <row r="9" spans="1:8" x14ac:dyDescent="0.3">
      <c r="A9" s="191" t="s">
        <v>1</v>
      </c>
      <c r="B9" s="184"/>
      <c r="C9" s="184"/>
      <c r="D9" s="184"/>
      <c r="E9" s="197"/>
      <c r="F9" s="35">
        <v>901622.73</v>
      </c>
      <c r="G9" s="35">
        <v>1011804.63</v>
      </c>
      <c r="H9" s="35"/>
    </row>
    <row r="10" spans="1:8" x14ac:dyDescent="0.3">
      <c r="A10" s="201" t="s">
        <v>2</v>
      </c>
      <c r="B10" s="197"/>
      <c r="C10" s="197"/>
      <c r="D10" s="197"/>
      <c r="E10" s="197"/>
      <c r="F10" s="35">
        <v>400</v>
      </c>
      <c r="G10" s="35">
        <v>400</v>
      </c>
      <c r="H10" s="35"/>
    </row>
    <row r="11" spans="1:8" x14ac:dyDescent="0.3">
      <c r="A11" s="28" t="s">
        <v>3</v>
      </c>
      <c r="B11" s="29"/>
      <c r="C11" s="29"/>
      <c r="D11" s="29"/>
      <c r="E11" s="29"/>
      <c r="F11" s="36">
        <f t="shared" ref="F11:H11" si="1">F12+F13</f>
        <v>905012.73</v>
      </c>
      <c r="G11" s="36">
        <f t="shared" si="1"/>
        <v>1012204.63</v>
      </c>
      <c r="H11" s="36">
        <f t="shared" si="1"/>
        <v>0</v>
      </c>
    </row>
    <row r="12" spans="1:8" x14ac:dyDescent="0.3">
      <c r="A12" s="183" t="s">
        <v>4</v>
      </c>
      <c r="B12" s="184"/>
      <c r="C12" s="184"/>
      <c r="D12" s="184"/>
      <c r="E12" s="184"/>
      <c r="F12" s="35">
        <v>896786.37</v>
      </c>
      <c r="G12" s="35">
        <v>1006045.63</v>
      </c>
      <c r="H12" s="35"/>
    </row>
    <row r="13" spans="1:8" x14ac:dyDescent="0.3">
      <c r="A13" s="196" t="s">
        <v>5</v>
      </c>
      <c r="B13" s="197"/>
      <c r="C13" s="197"/>
      <c r="D13" s="197"/>
      <c r="E13" s="197"/>
      <c r="F13" s="35">
        <v>8226.36</v>
      </c>
      <c r="G13" s="35">
        <v>6159</v>
      </c>
      <c r="H13" s="35"/>
    </row>
    <row r="14" spans="1:8" x14ac:dyDescent="0.3">
      <c r="A14" s="194" t="s">
        <v>6</v>
      </c>
      <c r="B14" s="195"/>
      <c r="C14" s="195"/>
      <c r="D14" s="195"/>
      <c r="E14" s="195"/>
      <c r="F14" s="36">
        <f t="shared" ref="F14:H14" si="2">F8-F11</f>
        <v>-2990</v>
      </c>
      <c r="G14" s="36">
        <f t="shared" si="2"/>
        <v>0</v>
      </c>
      <c r="H14" s="36">
        <f t="shared" si="2"/>
        <v>0</v>
      </c>
    </row>
    <row r="15" spans="1:8" ht="17.399999999999999" x14ac:dyDescent="0.3">
      <c r="A15" s="5"/>
      <c r="B15" s="9"/>
      <c r="C15" s="9"/>
      <c r="D15" s="9"/>
      <c r="E15" s="9"/>
      <c r="F15" s="3"/>
      <c r="G15" s="3"/>
      <c r="H15" s="3"/>
    </row>
    <row r="16" spans="1:8" ht="18" customHeight="1" x14ac:dyDescent="0.3">
      <c r="A16" s="181" t="s">
        <v>31</v>
      </c>
      <c r="B16" s="182"/>
      <c r="C16" s="182"/>
      <c r="D16" s="182"/>
      <c r="E16" s="182"/>
      <c r="F16" s="182"/>
      <c r="G16" s="182"/>
      <c r="H16" s="182"/>
    </row>
    <row r="17" spans="1:8" ht="17.399999999999999" x14ac:dyDescent="0.3">
      <c r="A17" s="21"/>
      <c r="B17" s="19"/>
      <c r="C17" s="19"/>
      <c r="D17" s="19"/>
      <c r="E17" s="19"/>
      <c r="F17" s="20"/>
      <c r="G17" s="20"/>
      <c r="H17" s="20"/>
    </row>
    <row r="18" spans="1:8" ht="26.4" x14ac:dyDescent="0.3">
      <c r="A18" s="22"/>
      <c r="B18" s="23"/>
      <c r="C18" s="23"/>
      <c r="D18" s="24"/>
      <c r="E18" s="25"/>
      <c r="F18" s="4" t="s">
        <v>39</v>
      </c>
      <c r="G18" s="4" t="s">
        <v>220</v>
      </c>
      <c r="H18" s="4"/>
    </row>
    <row r="19" spans="1:8" ht="15.75" customHeight="1" x14ac:dyDescent="0.3">
      <c r="A19" s="191" t="s">
        <v>8</v>
      </c>
      <c r="B19" s="192"/>
      <c r="C19" s="192"/>
      <c r="D19" s="192"/>
      <c r="E19" s="193"/>
      <c r="F19" s="26"/>
      <c r="G19" s="26"/>
      <c r="H19" s="26"/>
    </row>
    <row r="20" spans="1:8" x14ac:dyDescent="0.3">
      <c r="A20" s="191" t="s">
        <v>9</v>
      </c>
      <c r="B20" s="184"/>
      <c r="C20" s="184"/>
      <c r="D20" s="184"/>
      <c r="E20" s="184"/>
      <c r="F20" s="26"/>
      <c r="G20" s="26"/>
      <c r="H20" s="26"/>
    </row>
    <row r="21" spans="1:8" x14ac:dyDescent="0.3">
      <c r="A21" s="194" t="s">
        <v>10</v>
      </c>
      <c r="B21" s="195"/>
      <c r="C21" s="195"/>
      <c r="D21" s="195"/>
      <c r="E21" s="195"/>
      <c r="F21" s="36">
        <v>0</v>
      </c>
      <c r="G21" s="36">
        <v>0</v>
      </c>
      <c r="H21" s="36">
        <v>0</v>
      </c>
    </row>
    <row r="22" spans="1:8" ht="17.399999999999999" x14ac:dyDescent="0.3">
      <c r="A22" s="18"/>
      <c r="B22" s="19"/>
      <c r="C22" s="19"/>
      <c r="D22" s="19"/>
      <c r="E22" s="19"/>
      <c r="F22" s="20"/>
      <c r="G22" s="20"/>
      <c r="H22" s="20"/>
    </row>
    <row r="23" spans="1:8" ht="18" customHeight="1" x14ac:dyDescent="0.3">
      <c r="A23" s="181" t="s">
        <v>38</v>
      </c>
      <c r="B23" s="182"/>
      <c r="C23" s="182"/>
      <c r="D23" s="182"/>
      <c r="E23" s="182"/>
      <c r="F23" s="182"/>
      <c r="G23" s="182"/>
      <c r="H23" s="182"/>
    </row>
    <row r="24" spans="1:8" ht="17.399999999999999" x14ac:dyDescent="0.3">
      <c r="A24" s="18"/>
      <c r="B24" s="19"/>
      <c r="C24" s="19"/>
      <c r="D24" s="19"/>
      <c r="E24" s="19"/>
      <c r="F24" s="20"/>
      <c r="G24" s="20"/>
      <c r="H24" s="20"/>
    </row>
    <row r="25" spans="1:8" ht="26.4" x14ac:dyDescent="0.3">
      <c r="A25" s="22"/>
      <c r="B25" s="23"/>
      <c r="C25" s="23"/>
      <c r="D25" s="24"/>
      <c r="E25" s="25"/>
      <c r="F25" s="4" t="s">
        <v>39</v>
      </c>
      <c r="G25" s="4" t="s">
        <v>220</v>
      </c>
      <c r="H25" s="4"/>
    </row>
    <row r="26" spans="1:8" x14ac:dyDescent="0.3">
      <c r="A26" s="185" t="s">
        <v>121</v>
      </c>
      <c r="B26" s="186"/>
      <c r="C26" s="186"/>
      <c r="D26" s="186"/>
      <c r="E26" s="187"/>
      <c r="F26" s="37">
        <v>1880</v>
      </c>
      <c r="G26" s="37">
        <v>11051.2</v>
      </c>
      <c r="H26" s="37">
        <f t="shared" ref="H26" si="3">H27</f>
        <v>0</v>
      </c>
    </row>
    <row r="27" spans="1:8" ht="30" customHeight="1" x14ac:dyDescent="0.3">
      <c r="A27" s="188" t="s">
        <v>7</v>
      </c>
      <c r="B27" s="189"/>
      <c r="C27" s="189"/>
      <c r="D27" s="189"/>
      <c r="E27" s="190"/>
      <c r="F27" s="38">
        <v>2990</v>
      </c>
      <c r="G27" s="38">
        <v>11051.2</v>
      </c>
      <c r="H27" s="38"/>
    </row>
    <row r="30" spans="1:8" x14ac:dyDescent="0.3">
      <c r="A30" s="183" t="s">
        <v>11</v>
      </c>
      <c r="B30" s="184"/>
      <c r="C30" s="184"/>
      <c r="D30" s="184"/>
      <c r="E30" s="184"/>
      <c r="F30" s="34">
        <v>0</v>
      </c>
      <c r="G30" s="34">
        <v>0</v>
      </c>
      <c r="H30" s="34">
        <v>0</v>
      </c>
    </row>
    <row r="31" spans="1:8" ht="11.25" customHeight="1" x14ac:dyDescent="0.3">
      <c r="A31" s="13"/>
      <c r="B31" s="14"/>
      <c r="C31" s="14"/>
      <c r="D31" s="14"/>
      <c r="E31" s="14"/>
      <c r="F31" s="15"/>
      <c r="G31" s="15"/>
      <c r="H31" s="15"/>
    </row>
    <row r="32" spans="1:8" ht="8.25" customHeight="1" x14ac:dyDescent="0.3"/>
    <row r="33" spans="1:8" ht="8.25" customHeight="1" x14ac:dyDescent="0.3"/>
    <row r="34" spans="1:8" ht="41.25" customHeight="1" x14ac:dyDescent="0.3">
      <c r="A34" s="179" t="s">
        <v>120</v>
      </c>
      <c r="B34" s="180"/>
      <c r="C34" s="180"/>
      <c r="D34" s="180"/>
      <c r="E34" s="180"/>
      <c r="F34" s="180"/>
      <c r="G34" s="180"/>
      <c r="H34" s="180"/>
    </row>
  </sheetData>
  <mergeCells count="18">
    <mergeCell ref="A12:E12"/>
    <mergeCell ref="A5:H5"/>
    <mergeCell ref="A16:H16"/>
    <mergeCell ref="A1:H1"/>
    <mergeCell ref="A3:H3"/>
    <mergeCell ref="A8:E8"/>
    <mergeCell ref="A9:E9"/>
    <mergeCell ref="A10:E10"/>
    <mergeCell ref="A19:E19"/>
    <mergeCell ref="A20:E20"/>
    <mergeCell ref="A21:E21"/>
    <mergeCell ref="A13:E13"/>
    <mergeCell ref="A14:E14"/>
    <mergeCell ref="A34:H34"/>
    <mergeCell ref="A23:H23"/>
    <mergeCell ref="A30:E30"/>
    <mergeCell ref="A26:E26"/>
    <mergeCell ref="A27:E27"/>
  </mergeCells>
  <pageMargins left="0.7" right="0.7" top="0.75" bottom="0.75" header="0.3" footer="0.3"/>
  <pageSetup paperSize="8" orientation="landscape" horizontalDpi="4294967293" r:id="rId1"/>
  <headerFooter>
    <oddHeader>&amp;C&amp;N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"/>
  <sheetViews>
    <sheetView view="pageLayout" topLeftCell="A23" zoomScaleNormal="100" workbookViewId="0">
      <selection activeCell="E8" sqref="E8:F8"/>
    </sheetView>
  </sheetViews>
  <sheetFormatPr defaultRowHeight="14.4" x14ac:dyDescent="0.3"/>
  <cols>
    <col min="1" max="1" width="7" customWidth="1"/>
    <col min="2" max="2" width="8.44140625" bestFit="1" customWidth="1"/>
    <col min="3" max="3" width="5.109375" customWidth="1"/>
    <col min="4" max="4" width="44.6640625" customWidth="1"/>
    <col min="5" max="5" width="18.6640625" customWidth="1"/>
    <col min="6" max="6" width="17.6640625" customWidth="1"/>
    <col min="7" max="7" width="15.88671875" customWidth="1"/>
    <col min="9" max="9" width="14.44140625" bestFit="1" customWidth="1"/>
    <col min="10" max="10" width="12.6640625" bestFit="1" customWidth="1"/>
  </cols>
  <sheetData>
    <row r="1" spans="1:7" ht="19.8" customHeight="1" x14ac:dyDescent="0.3">
      <c r="A1" s="202" t="s">
        <v>221</v>
      </c>
      <c r="B1" s="202"/>
      <c r="C1" s="202"/>
      <c r="D1" s="202"/>
      <c r="E1" s="202"/>
      <c r="F1" s="202"/>
      <c r="G1" s="202"/>
    </row>
    <row r="2" spans="1:7" ht="8.25" customHeight="1" x14ac:dyDescent="0.3">
      <c r="A2" s="66"/>
      <c r="B2" s="66"/>
      <c r="C2" s="66"/>
      <c r="D2" s="66"/>
      <c r="E2" s="66"/>
      <c r="F2" s="66"/>
      <c r="G2" s="66"/>
    </row>
    <row r="3" spans="1:7" ht="15.6" x14ac:dyDescent="0.3">
      <c r="A3" s="202" t="s">
        <v>26</v>
      </c>
      <c r="B3" s="202"/>
      <c r="C3" s="202"/>
      <c r="D3" s="202"/>
      <c r="E3" s="202"/>
      <c r="F3" s="203"/>
      <c r="G3" s="203"/>
    </row>
    <row r="4" spans="1:7" ht="9.75" customHeight="1" x14ac:dyDescent="0.3">
      <c r="A4" s="66"/>
      <c r="B4" s="66"/>
      <c r="C4" s="66"/>
      <c r="D4" s="66"/>
      <c r="E4" s="66"/>
      <c r="F4" s="67"/>
      <c r="G4" s="67"/>
    </row>
    <row r="5" spans="1:7" ht="18" customHeight="1" x14ac:dyDescent="0.3">
      <c r="A5" s="202" t="s">
        <v>13</v>
      </c>
      <c r="B5" s="204"/>
      <c r="C5" s="204"/>
      <c r="D5" s="204"/>
      <c r="E5" s="204"/>
      <c r="F5" s="204"/>
      <c r="G5" s="204"/>
    </row>
    <row r="6" spans="1:7" ht="11.25" customHeight="1" x14ac:dyDescent="0.3">
      <c r="A6" s="66"/>
      <c r="B6" s="66"/>
      <c r="C6" s="66"/>
      <c r="D6" s="66"/>
      <c r="E6" s="66"/>
      <c r="F6" s="67"/>
      <c r="G6" s="67"/>
    </row>
    <row r="7" spans="1:7" ht="15" x14ac:dyDescent="0.3">
      <c r="A7" s="202" t="s">
        <v>1</v>
      </c>
      <c r="B7" s="205"/>
      <c r="C7" s="205"/>
      <c r="D7" s="205"/>
      <c r="E7" s="205"/>
      <c r="F7" s="205"/>
      <c r="G7" s="205"/>
    </row>
    <row r="8" spans="1:7" ht="26.4" x14ac:dyDescent="0.3">
      <c r="A8" s="135" t="s">
        <v>14</v>
      </c>
      <c r="B8" s="138" t="s">
        <v>15</v>
      </c>
      <c r="C8" s="138" t="s">
        <v>16</v>
      </c>
      <c r="D8" s="90" t="s">
        <v>12</v>
      </c>
      <c r="E8" s="89" t="s">
        <v>32</v>
      </c>
      <c r="F8" s="89" t="s">
        <v>220</v>
      </c>
      <c r="G8" s="89"/>
    </row>
    <row r="9" spans="1:7" ht="30" customHeight="1" x14ac:dyDescent="0.3">
      <c r="A9" s="91">
        <v>6</v>
      </c>
      <c r="B9" s="91"/>
      <c r="C9" s="91"/>
      <c r="D9" s="92" t="s">
        <v>1</v>
      </c>
      <c r="E9" s="93">
        <f>E10+E15+E18+E21+E27</f>
        <v>901622.73</v>
      </c>
      <c r="F9" s="93">
        <f>F10+F15+F18+F21+F27</f>
        <v>1000753.43</v>
      </c>
      <c r="G9" s="93">
        <f>G10+G15+G18+G21+G27</f>
        <v>0</v>
      </c>
    </row>
    <row r="10" spans="1:7" s="33" customFormat="1" ht="37.5" customHeight="1" x14ac:dyDescent="0.3">
      <c r="A10" s="94"/>
      <c r="B10" s="94">
        <v>63</v>
      </c>
      <c r="C10" s="94"/>
      <c r="D10" s="94" t="s">
        <v>35</v>
      </c>
      <c r="E10" s="95">
        <f t="shared" ref="E10:G10" si="0">E11</f>
        <v>784440</v>
      </c>
      <c r="F10" s="95">
        <f t="shared" si="0"/>
        <v>917100</v>
      </c>
      <c r="G10" s="95">
        <f t="shared" si="0"/>
        <v>0</v>
      </c>
    </row>
    <row r="11" spans="1:7" s="33" customFormat="1" ht="33" customHeight="1" x14ac:dyDescent="0.3">
      <c r="A11" s="94"/>
      <c r="B11" s="94">
        <v>636</v>
      </c>
      <c r="C11" s="94"/>
      <c r="D11" s="94" t="s">
        <v>51</v>
      </c>
      <c r="E11" s="95">
        <f>E12+E14+E13</f>
        <v>784440</v>
      </c>
      <c r="F11" s="95">
        <f>F12+F14+F13</f>
        <v>917100</v>
      </c>
      <c r="G11" s="95">
        <f>G12+G14+G13</f>
        <v>0</v>
      </c>
    </row>
    <row r="12" spans="1:7" ht="39.6" customHeight="1" x14ac:dyDescent="0.3">
      <c r="A12" s="94"/>
      <c r="B12" s="96">
        <v>63612</v>
      </c>
      <c r="C12" s="94"/>
      <c r="D12" s="96" t="s">
        <v>52</v>
      </c>
      <c r="E12" s="97">
        <v>777870</v>
      </c>
      <c r="F12" s="97">
        <v>912365</v>
      </c>
      <c r="G12" s="97"/>
    </row>
    <row r="13" spans="1:7" ht="35.4" customHeight="1" x14ac:dyDescent="0.3">
      <c r="A13" s="94"/>
      <c r="B13" s="96">
        <v>63613</v>
      </c>
      <c r="C13" s="94"/>
      <c r="D13" s="96" t="s">
        <v>52</v>
      </c>
      <c r="E13" s="97">
        <v>3520</v>
      </c>
      <c r="F13" s="97">
        <v>4082</v>
      </c>
      <c r="G13" s="97"/>
    </row>
    <row r="14" spans="1:7" ht="39.6" customHeight="1" x14ac:dyDescent="0.3">
      <c r="A14" s="94"/>
      <c r="B14" s="96">
        <v>63621</v>
      </c>
      <c r="C14" s="94"/>
      <c r="D14" s="96" t="s">
        <v>53</v>
      </c>
      <c r="E14" s="98">
        <v>3050</v>
      </c>
      <c r="F14" s="98">
        <v>653</v>
      </c>
      <c r="G14" s="98"/>
    </row>
    <row r="15" spans="1:7" s="33" customFormat="1" ht="19.5" customHeight="1" x14ac:dyDescent="0.3">
      <c r="A15" s="94"/>
      <c r="B15" s="94">
        <v>64</v>
      </c>
      <c r="C15" s="94"/>
      <c r="D15" s="94" t="s">
        <v>45</v>
      </c>
      <c r="E15" s="95">
        <f t="shared" ref="E15:G16" si="1">E16</f>
        <v>10</v>
      </c>
      <c r="F15" s="95">
        <f t="shared" si="1"/>
        <v>0</v>
      </c>
      <c r="G15" s="95">
        <f t="shared" si="1"/>
        <v>0</v>
      </c>
    </row>
    <row r="16" spans="1:7" s="33" customFormat="1" ht="24.75" customHeight="1" x14ac:dyDescent="0.3">
      <c r="A16" s="94"/>
      <c r="B16" s="94">
        <v>641</v>
      </c>
      <c r="C16" s="94"/>
      <c r="D16" s="94" t="s">
        <v>46</v>
      </c>
      <c r="E16" s="95">
        <f t="shared" si="1"/>
        <v>10</v>
      </c>
      <c r="F16" s="95">
        <f t="shared" si="1"/>
        <v>0</v>
      </c>
      <c r="G16" s="95">
        <f t="shared" si="1"/>
        <v>0</v>
      </c>
    </row>
    <row r="17" spans="1:7" ht="32.25" customHeight="1" x14ac:dyDescent="0.3">
      <c r="A17" s="94"/>
      <c r="B17" s="96">
        <v>64132</v>
      </c>
      <c r="C17" s="94"/>
      <c r="D17" s="96" t="s">
        <v>47</v>
      </c>
      <c r="E17" s="99">
        <v>10</v>
      </c>
      <c r="F17" s="99">
        <v>0</v>
      </c>
      <c r="G17" s="99"/>
    </row>
    <row r="18" spans="1:7" s="33" customFormat="1" ht="49.5" customHeight="1" x14ac:dyDescent="0.3">
      <c r="A18" s="94"/>
      <c r="B18" s="94">
        <v>65</v>
      </c>
      <c r="C18" s="94"/>
      <c r="D18" s="94" t="s">
        <v>48</v>
      </c>
      <c r="E18" s="95">
        <f t="shared" ref="E18:G19" si="2">E19</f>
        <v>57130</v>
      </c>
      <c r="F18" s="95">
        <f t="shared" si="2"/>
        <v>16669.3</v>
      </c>
      <c r="G18" s="95">
        <f t="shared" si="2"/>
        <v>0</v>
      </c>
    </row>
    <row r="19" spans="1:7" s="33" customFormat="1" ht="24" customHeight="1" x14ac:dyDescent="0.3">
      <c r="A19" s="94"/>
      <c r="B19" s="94">
        <v>652</v>
      </c>
      <c r="C19" s="94"/>
      <c r="D19" s="94" t="s">
        <v>49</v>
      </c>
      <c r="E19" s="95">
        <f t="shared" si="2"/>
        <v>57130</v>
      </c>
      <c r="F19" s="95">
        <f t="shared" si="2"/>
        <v>16669.3</v>
      </c>
      <c r="G19" s="95">
        <f t="shared" si="2"/>
        <v>0</v>
      </c>
    </row>
    <row r="20" spans="1:7" ht="16.8" customHeight="1" x14ac:dyDescent="0.3">
      <c r="A20" s="94"/>
      <c r="B20" s="96">
        <v>65269</v>
      </c>
      <c r="C20" s="94"/>
      <c r="D20" s="96" t="s">
        <v>50</v>
      </c>
      <c r="E20" s="97">
        <v>57130</v>
      </c>
      <c r="F20" s="97">
        <v>16669.3</v>
      </c>
      <c r="G20" s="97"/>
    </row>
    <row r="21" spans="1:7" s="33" customFormat="1" ht="47.25" customHeight="1" x14ac:dyDescent="0.3">
      <c r="A21" s="100"/>
      <c r="B21" s="100">
        <v>66</v>
      </c>
      <c r="C21" s="101"/>
      <c r="D21" s="94" t="s">
        <v>42</v>
      </c>
      <c r="E21" s="102">
        <f t="shared" ref="E21:G21" si="3">E22+E25</f>
        <v>3820</v>
      </c>
      <c r="F21" s="102">
        <f t="shared" si="3"/>
        <v>4861</v>
      </c>
      <c r="G21" s="102">
        <f t="shared" si="3"/>
        <v>0</v>
      </c>
    </row>
    <row r="22" spans="1:7" s="33" customFormat="1" ht="37.5" customHeight="1" x14ac:dyDescent="0.3">
      <c r="A22" s="100"/>
      <c r="B22" s="100">
        <v>661</v>
      </c>
      <c r="C22" s="101"/>
      <c r="D22" s="94" t="s">
        <v>43</v>
      </c>
      <c r="E22" s="102">
        <f t="shared" ref="E22:G22" si="4">E23+E24</f>
        <v>2030</v>
      </c>
      <c r="F22" s="102">
        <f t="shared" si="4"/>
        <v>2030</v>
      </c>
      <c r="G22" s="102">
        <f t="shared" si="4"/>
        <v>0</v>
      </c>
    </row>
    <row r="23" spans="1:7" s="31" customFormat="1" ht="18.75" customHeight="1" x14ac:dyDescent="0.3">
      <c r="A23" s="103"/>
      <c r="B23" s="103">
        <v>66142</v>
      </c>
      <c r="C23" s="104"/>
      <c r="D23" s="96" t="s">
        <v>106</v>
      </c>
      <c r="E23" s="105">
        <v>270</v>
      </c>
      <c r="F23" s="105">
        <v>270</v>
      </c>
      <c r="G23" s="105"/>
    </row>
    <row r="24" spans="1:7" ht="20.25" customHeight="1" x14ac:dyDescent="0.3">
      <c r="A24" s="103"/>
      <c r="B24" s="103">
        <v>66151</v>
      </c>
      <c r="C24" s="101"/>
      <c r="D24" s="103" t="s">
        <v>44</v>
      </c>
      <c r="E24" s="97">
        <v>1760</v>
      </c>
      <c r="F24" s="97">
        <v>1760</v>
      </c>
      <c r="G24" s="97"/>
    </row>
    <row r="25" spans="1:7" s="33" customFormat="1" ht="30.75" customHeight="1" x14ac:dyDescent="0.3">
      <c r="A25" s="100"/>
      <c r="B25" s="100">
        <v>663</v>
      </c>
      <c r="C25" s="101"/>
      <c r="D25" s="106" t="s">
        <v>54</v>
      </c>
      <c r="E25" s="102">
        <f t="shared" ref="E25:G25" si="5">E26</f>
        <v>1790</v>
      </c>
      <c r="F25" s="102">
        <f t="shared" si="5"/>
        <v>2831</v>
      </c>
      <c r="G25" s="102">
        <f t="shared" si="5"/>
        <v>0</v>
      </c>
    </row>
    <row r="26" spans="1:7" ht="17.25" customHeight="1" x14ac:dyDescent="0.3">
      <c r="A26" s="107"/>
      <c r="B26" s="108">
        <v>66314</v>
      </c>
      <c r="C26" s="109"/>
      <c r="D26" s="110" t="s">
        <v>55</v>
      </c>
      <c r="E26" s="97">
        <v>1790</v>
      </c>
      <c r="F26" s="97">
        <v>2831</v>
      </c>
      <c r="G26" s="97"/>
    </row>
    <row r="27" spans="1:7" s="33" customFormat="1" ht="31.2" x14ac:dyDescent="0.3">
      <c r="A27" s="94"/>
      <c r="B27" s="94">
        <v>67</v>
      </c>
      <c r="C27" s="94"/>
      <c r="D27" s="94" t="s">
        <v>36</v>
      </c>
      <c r="E27" s="95">
        <f t="shared" ref="E27:G28" si="6">E28</f>
        <v>56222.73</v>
      </c>
      <c r="F27" s="95">
        <f t="shared" si="6"/>
        <v>62123.13</v>
      </c>
      <c r="G27" s="95">
        <f t="shared" si="6"/>
        <v>0</v>
      </c>
    </row>
    <row r="28" spans="1:7" s="33" customFormat="1" ht="49.5" customHeight="1" x14ac:dyDescent="0.3">
      <c r="A28" s="94"/>
      <c r="B28" s="94">
        <v>671</v>
      </c>
      <c r="C28" s="94"/>
      <c r="D28" s="94" t="s">
        <v>40</v>
      </c>
      <c r="E28" s="95">
        <f t="shared" si="6"/>
        <v>56222.73</v>
      </c>
      <c r="F28" s="95">
        <f t="shared" si="6"/>
        <v>62123.13</v>
      </c>
      <c r="G28" s="95">
        <f t="shared" si="6"/>
        <v>0</v>
      </c>
    </row>
    <row r="29" spans="1:7" ht="33.75" customHeight="1" x14ac:dyDescent="0.3">
      <c r="A29" s="94"/>
      <c r="B29" s="96">
        <v>67111</v>
      </c>
      <c r="C29" s="96"/>
      <c r="D29" s="96" t="s">
        <v>41</v>
      </c>
      <c r="E29" s="97">
        <v>56222.73</v>
      </c>
      <c r="F29" s="97">
        <v>62123.13</v>
      </c>
      <c r="G29" s="97"/>
    </row>
    <row r="30" spans="1:7" ht="31.5" customHeight="1" x14ac:dyDescent="0.3">
      <c r="A30" s="91">
        <v>7</v>
      </c>
      <c r="B30" s="91"/>
      <c r="C30" s="91"/>
      <c r="D30" s="111" t="s">
        <v>206</v>
      </c>
      <c r="E30" s="93">
        <f t="shared" ref="E30:G30" si="7">E31</f>
        <v>400</v>
      </c>
      <c r="F30" s="93">
        <f t="shared" si="7"/>
        <v>400</v>
      </c>
      <c r="G30" s="93">
        <f t="shared" si="7"/>
        <v>0</v>
      </c>
    </row>
    <row r="31" spans="1:7" s="33" customFormat="1" ht="16.8" customHeight="1" x14ac:dyDescent="0.3">
      <c r="A31" s="94"/>
      <c r="B31" s="94">
        <v>72</v>
      </c>
      <c r="C31" s="94"/>
      <c r="D31" s="110" t="s">
        <v>222</v>
      </c>
      <c r="E31" s="95">
        <f t="shared" ref="E31:G32" si="8">E32</f>
        <v>400</v>
      </c>
      <c r="F31" s="95">
        <f t="shared" si="8"/>
        <v>400</v>
      </c>
      <c r="G31" s="95">
        <f t="shared" si="8"/>
        <v>0</v>
      </c>
    </row>
    <row r="32" spans="1:7" s="33" customFormat="1" ht="24.75" customHeight="1" x14ac:dyDescent="0.3">
      <c r="A32" s="94"/>
      <c r="B32" s="94">
        <v>721</v>
      </c>
      <c r="C32" s="94"/>
      <c r="D32" s="110" t="s">
        <v>207</v>
      </c>
      <c r="E32" s="95">
        <f t="shared" si="8"/>
        <v>400</v>
      </c>
      <c r="F32" s="95">
        <f t="shared" si="8"/>
        <v>400</v>
      </c>
      <c r="G32" s="95">
        <f t="shared" si="8"/>
        <v>0</v>
      </c>
    </row>
    <row r="33" spans="1:10" ht="33" customHeight="1" x14ac:dyDescent="0.3">
      <c r="A33" s="94"/>
      <c r="B33" s="96">
        <v>72111</v>
      </c>
      <c r="C33" s="94"/>
      <c r="D33" s="96" t="s">
        <v>208</v>
      </c>
      <c r="E33" s="97">
        <v>400</v>
      </c>
      <c r="F33" s="97">
        <v>400</v>
      </c>
      <c r="G33" s="97"/>
    </row>
    <row r="34" spans="1:10" ht="30" customHeight="1" x14ac:dyDescent="0.3">
      <c r="A34" s="91">
        <v>9</v>
      </c>
      <c r="B34" s="91"/>
      <c r="C34" s="91"/>
      <c r="D34" s="92" t="s">
        <v>108</v>
      </c>
      <c r="E34" s="93">
        <f t="shared" ref="E34:G35" si="9">E35</f>
        <v>2990</v>
      </c>
      <c r="F34" s="93">
        <f t="shared" si="9"/>
        <v>11051.2</v>
      </c>
      <c r="G34" s="93">
        <f t="shared" si="9"/>
        <v>0</v>
      </c>
    </row>
    <row r="35" spans="1:10" s="33" customFormat="1" ht="22.2" customHeight="1" x14ac:dyDescent="0.3">
      <c r="A35" s="100"/>
      <c r="B35" s="94">
        <v>92</v>
      </c>
      <c r="C35" s="94"/>
      <c r="D35" s="94" t="s">
        <v>109</v>
      </c>
      <c r="E35" s="95">
        <f t="shared" si="9"/>
        <v>2990</v>
      </c>
      <c r="F35" s="95">
        <f t="shared" si="9"/>
        <v>11051.2</v>
      </c>
      <c r="G35" s="95">
        <f t="shared" si="9"/>
        <v>0</v>
      </c>
    </row>
    <row r="36" spans="1:10" s="33" customFormat="1" ht="19.8" customHeight="1" x14ac:dyDescent="0.3">
      <c r="A36" s="100"/>
      <c r="B36" s="100">
        <v>922</v>
      </c>
      <c r="C36" s="101"/>
      <c r="D36" s="106" t="s">
        <v>110</v>
      </c>
      <c r="E36" s="102">
        <f t="shared" ref="E36:G36" si="10">E37+E38</f>
        <v>2990</v>
      </c>
      <c r="F36" s="102">
        <f t="shared" si="10"/>
        <v>11051.2</v>
      </c>
      <c r="G36" s="102">
        <f t="shared" si="10"/>
        <v>0</v>
      </c>
    </row>
    <row r="37" spans="1:10" ht="16.8" customHeight="1" x14ac:dyDescent="0.3">
      <c r="A37" s="107"/>
      <c r="B37" s="108">
        <v>9221</v>
      </c>
      <c r="C37" s="109"/>
      <c r="D37" s="110" t="s">
        <v>111</v>
      </c>
      <c r="E37" s="99">
        <v>3260</v>
      </c>
      <c r="F37" s="99">
        <v>11051.2</v>
      </c>
      <c r="G37" s="99"/>
    </row>
    <row r="38" spans="1:10" ht="16.8" customHeight="1" x14ac:dyDescent="0.3">
      <c r="A38" s="107"/>
      <c r="B38" s="108">
        <v>9222</v>
      </c>
      <c r="C38" s="109"/>
      <c r="D38" s="110" t="s">
        <v>112</v>
      </c>
      <c r="E38" s="99">
        <v>-270</v>
      </c>
      <c r="F38" s="99">
        <v>0</v>
      </c>
      <c r="G38" s="99"/>
    </row>
    <row r="39" spans="1:10" ht="26.25" customHeight="1" x14ac:dyDescent="0.3">
      <c r="A39" s="112"/>
      <c r="B39" s="112"/>
      <c r="C39" s="112"/>
      <c r="D39" s="113" t="s">
        <v>92</v>
      </c>
      <c r="E39" s="114">
        <f>E9+E34+E30</f>
        <v>905012.73</v>
      </c>
      <c r="F39" s="114">
        <f>F9+F34+F30</f>
        <v>1012204.63</v>
      </c>
      <c r="G39" s="114">
        <f>G9+G34+G30</f>
        <v>0</v>
      </c>
    </row>
    <row r="40" spans="1:10" ht="15" x14ac:dyDescent="0.3">
      <c r="A40" s="202" t="s">
        <v>17</v>
      </c>
      <c r="B40" s="205"/>
      <c r="C40" s="205"/>
      <c r="D40" s="205"/>
      <c r="E40" s="205"/>
      <c r="F40" s="205"/>
      <c r="G40" s="205"/>
    </row>
    <row r="41" spans="1:10" ht="10.5" customHeight="1" x14ac:dyDescent="0.3">
      <c r="A41" s="66"/>
      <c r="B41" s="66"/>
      <c r="C41" s="66"/>
      <c r="D41" s="66"/>
      <c r="E41" s="66"/>
      <c r="F41" s="67"/>
      <c r="G41" s="67"/>
    </row>
    <row r="42" spans="1:10" ht="26.4" x14ac:dyDescent="0.3">
      <c r="A42" s="135" t="s">
        <v>14</v>
      </c>
      <c r="B42" s="138" t="s">
        <v>15</v>
      </c>
      <c r="C42" s="138" t="s">
        <v>16</v>
      </c>
      <c r="D42" s="90" t="s">
        <v>18</v>
      </c>
      <c r="E42" s="89" t="s">
        <v>32</v>
      </c>
      <c r="F42" s="89" t="s">
        <v>220</v>
      </c>
      <c r="G42" s="89"/>
    </row>
    <row r="43" spans="1:10" ht="15.6" x14ac:dyDescent="0.3">
      <c r="A43" s="91">
        <v>3</v>
      </c>
      <c r="B43" s="91"/>
      <c r="C43" s="91"/>
      <c r="D43" s="91" t="s">
        <v>19</v>
      </c>
      <c r="E43" s="130">
        <f>E44+E51+E84+E88</f>
        <v>896786.37</v>
      </c>
      <c r="F43" s="130">
        <f>F44+F51+F84+F88+F91</f>
        <v>1006045.63</v>
      </c>
      <c r="G43" s="130">
        <f>G44+G51+G84+G88</f>
        <v>0</v>
      </c>
      <c r="I43" s="39"/>
      <c r="J43" s="39"/>
    </row>
    <row r="44" spans="1:10" ht="15.6" x14ac:dyDescent="0.3">
      <c r="A44" s="94"/>
      <c r="B44" s="115">
        <v>31</v>
      </c>
      <c r="C44" s="96"/>
      <c r="D44" s="115" t="s">
        <v>20</v>
      </c>
      <c r="E44" s="116">
        <f t="shared" ref="E44:G44" si="11">E45+E47+E49</f>
        <v>744300</v>
      </c>
      <c r="F44" s="116">
        <f t="shared" si="11"/>
        <v>820462</v>
      </c>
      <c r="G44" s="116">
        <f t="shared" si="11"/>
        <v>0</v>
      </c>
    </row>
    <row r="45" spans="1:10" s="33" customFormat="1" ht="15.6" x14ac:dyDescent="0.3">
      <c r="A45" s="94"/>
      <c r="B45" s="94">
        <v>311</v>
      </c>
      <c r="C45" s="94"/>
      <c r="D45" s="94" t="s">
        <v>56</v>
      </c>
      <c r="E45" s="117">
        <f t="shared" ref="E45:G45" si="12">E46</f>
        <v>621770</v>
      </c>
      <c r="F45" s="117">
        <f t="shared" si="12"/>
        <v>677765</v>
      </c>
      <c r="G45" s="117">
        <f t="shared" si="12"/>
        <v>0</v>
      </c>
    </row>
    <row r="46" spans="1:10" ht="15.6" x14ac:dyDescent="0.3">
      <c r="A46" s="94"/>
      <c r="B46" s="96">
        <v>31111</v>
      </c>
      <c r="C46" s="96"/>
      <c r="D46" s="96" t="s">
        <v>57</v>
      </c>
      <c r="E46" s="118">
        <v>621770</v>
      </c>
      <c r="F46" s="118">
        <v>677765</v>
      </c>
      <c r="G46" s="118"/>
    </row>
    <row r="47" spans="1:10" s="33" customFormat="1" ht="15.6" x14ac:dyDescent="0.3">
      <c r="A47" s="94"/>
      <c r="B47" s="94">
        <v>312</v>
      </c>
      <c r="C47" s="94"/>
      <c r="D47" s="94" t="s">
        <v>58</v>
      </c>
      <c r="E47" s="117">
        <f t="shared" ref="E47:G47" si="13">E48</f>
        <v>22710</v>
      </c>
      <c r="F47" s="117">
        <f t="shared" si="13"/>
        <v>31235</v>
      </c>
      <c r="G47" s="117">
        <f t="shared" si="13"/>
        <v>0</v>
      </c>
    </row>
    <row r="48" spans="1:10" ht="15.6" x14ac:dyDescent="0.3">
      <c r="A48" s="94"/>
      <c r="B48" s="96">
        <v>31219</v>
      </c>
      <c r="C48" s="96"/>
      <c r="D48" s="96" t="s">
        <v>58</v>
      </c>
      <c r="E48" s="118">
        <v>22710</v>
      </c>
      <c r="F48" s="118">
        <v>31235</v>
      </c>
      <c r="G48" s="118"/>
    </row>
    <row r="49" spans="1:10" s="33" customFormat="1" ht="15.6" x14ac:dyDescent="0.3">
      <c r="A49" s="94"/>
      <c r="B49" s="94">
        <v>313</v>
      </c>
      <c r="C49" s="94"/>
      <c r="D49" s="94" t="s">
        <v>59</v>
      </c>
      <c r="E49" s="117">
        <f t="shared" ref="E49:G49" si="14">E50</f>
        <v>99820</v>
      </c>
      <c r="F49" s="117">
        <f t="shared" si="14"/>
        <v>111462</v>
      </c>
      <c r="G49" s="117">
        <f t="shared" si="14"/>
        <v>0</v>
      </c>
    </row>
    <row r="50" spans="1:10" ht="30" x14ac:dyDescent="0.3">
      <c r="A50" s="94"/>
      <c r="B50" s="96">
        <v>31321</v>
      </c>
      <c r="C50" s="96"/>
      <c r="D50" s="96" t="s">
        <v>60</v>
      </c>
      <c r="E50" s="118">
        <v>99820</v>
      </c>
      <c r="F50" s="118">
        <v>111462</v>
      </c>
      <c r="G50" s="118"/>
      <c r="I50" s="39"/>
      <c r="J50" s="39"/>
    </row>
    <row r="51" spans="1:10" ht="15.6" x14ac:dyDescent="0.3">
      <c r="A51" s="103"/>
      <c r="B51" s="101">
        <v>32</v>
      </c>
      <c r="C51" s="101"/>
      <c r="D51" s="101" t="s">
        <v>29</v>
      </c>
      <c r="E51" s="119">
        <f>E52+E57+E67+E79</f>
        <v>139378.18000000002</v>
      </c>
      <c r="F51" s="119">
        <f>F52+F57+F67+F79</f>
        <v>172501.62999999998</v>
      </c>
      <c r="G51" s="119">
        <f>G52+G57+G67+G79</f>
        <v>0</v>
      </c>
    </row>
    <row r="52" spans="1:10" s="33" customFormat="1" ht="15.6" x14ac:dyDescent="0.3">
      <c r="A52" s="100"/>
      <c r="B52" s="100">
        <v>321</v>
      </c>
      <c r="C52" s="100"/>
      <c r="D52" s="100" t="s">
        <v>61</v>
      </c>
      <c r="E52" s="120">
        <f t="shared" ref="E52:G52" si="15">SUM(E53:E56)</f>
        <v>34371.18</v>
      </c>
      <c r="F52" s="120">
        <f t="shared" si="15"/>
        <v>40561</v>
      </c>
      <c r="G52" s="120">
        <f t="shared" si="15"/>
        <v>0</v>
      </c>
    </row>
    <row r="53" spans="1:10" s="31" customFormat="1" ht="15.6" x14ac:dyDescent="0.3">
      <c r="A53" s="103"/>
      <c r="B53" s="103">
        <v>32119</v>
      </c>
      <c r="C53" s="103"/>
      <c r="D53" s="103" t="s">
        <v>69</v>
      </c>
      <c r="E53" s="118">
        <v>3207.07</v>
      </c>
      <c r="F53" s="118">
        <v>3415</v>
      </c>
      <c r="G53" s="118"/>
      <c r="J53"/>
    </row>
    <row r="54" spans="1:10" s="42" customFormat="1" ht="30.6" x14ac:dyDescent="0.3">
      <c r="A54" s="121"/>
      <c r="B54" s="121">
        <v>32121</v>
      </c>
      <c r="C54" s="121"/>
      <c r="D54" s="122" t="s">
        <v>62</v>
      </c>
      <c r="E54" s="118">
        <v>29160</v>
      </c>
      <c r="F54" s="118">
        <v>32845</v>
      </c>
      <c r="G54" s="118"/>
      <c r="J54" s="43"/>
    </row>
    <row r="55" spans="1:10" s="31" customFormat="1" ht="15.6" x14ac:dyDescent="0.3">
      <c r="A55" s="103"/>
      <c r="B55" s="103">
        <v>32131</v>
      </c>
      <c r="C55" s="103"/>
      <c r="D55" s="103" t="s">
        <v>70</v>
      </c>
      <c r="E55" s="118">
        <v>1751.94</v>
      </c>
      <c r="F55" s="118">
        <v>4049</v>
      </c>
      <c r="G55" s="118"/>
      <c r="J55"/>
    </row>
    <row r="56" spans="1:10" s="31" customFormat="1" ht="15.6" x14ac:dyDescent="0.3">
      <c r="A56" s="103"/>
      <c r="B56" s="103">
        <v>32149</v>
      </c>
      <c r="C56" s="103"/>
      <c r="D56" s="103" t="s">
        <v>71</v>
      </c>
      <c r="E56" s="118">
        <v>252.17</v>
      </c>
      <c r="F56" s="118">
        <v>252</v>
      </c>
      <c r="G56" s="118"/>
      <c r="J56"/>
    </row>
    <row r="57" spans="1:10" s="33" customFormat="1" ht="15.6" x14ac:dyDescent="0.3">
      <c r="A57" s="100"/>
      <c r="B57" s="100">
        <v>322</v>
      </c>
      <c r="C57" s="101"/>
      <c r="D57" s="106" t="s">
        <v>63</v>
      </c>
      <c r="E57" s="120">
        <f t="shared" ref="E57:G57" si="16">SUM(E58:E66)</f>
        <v>70280.960000000006</v>
      </c>
      <c r="F57" s="120">
        <f t="shared" si="16"/>
        <v>96426.79</v>
      </c>
      <c r="G57" s="120">
        <f t="shared" si="16"/>
        <v>0</v>
      </c>
    </row>
    <row r="58" spans="1:10" ht="15.6" x14ac:dyDescent="0.3">
      <c r="A58" s="103"/>
      <c r="B58" s="103">
        <v>32211</v>
      </c>
      <c r="C58" s="104"/>
      <c r="D58" s="123" t="s">
        <v>72</v>
      </c>
      <c r="E58" s="118">
        <v>783.07</v>
      </c>
      <c r="F58" s="118">
        <v>883</v>
      </c>
      <c r="G58" s="118"/>
    </row>
    <row r="59" spans="1:10" ht="15.6" x14ac:dyDescent="0.3">
      <c r="A59" s="103"/>
      <c r="B59" s="103">
        <v>32219</v>
      </c>
      <c r="C59" s="104"/>
      <c r="D59" s="123" t="s">
        <v>209</v>
      </c>
      <c r="E59" s="118">
        <v>4338.62</v>
      </c>
      <c r="F59" s="118">
        <v>4884</v>
      </c>
      <c r="G59" s="118"/>
    </row>
    <row r="60" spans="1:10" ht="15.6" x14ac:dyDescent="0.3">
      <c r="A60" s="103"/>
      <c r="B60" s="103">
        <v>32229</v>
      </c>
      <c r="C60" s="104"/>
      <c r="D60" s="123" t="s">
        <v>73</v>
      </c>
      <c r="E60" s="118">
        <v>47840</v>
      </c>
      <c r="F60" s="118">
        <v>64192.68</v>
      </c>
      <c r="G60" s="118"/>
    </row>
    <row r="61" spans="1:10" ht="15.6" x14ac:dyDescent="0.3">
      <c r="A61" s="103"/>
      <c r="B61" s="103">
        <v>32231</v>
      </c>
      <c r="C61" s="104"/>
      <c r="D61" s="123" t="s">
        <v>210</v>
      </c>
      <c r="E61" s="118">
        <v>5003.6499999999996</v>
      </c>
      <c r="F61" s="118">
        <v>6747</v>
      </c>
      <c r="G61" s="118"/>
    </row>
    <row r="62" spans="1:10" ht="15.6" x14ac:dyDescent="0.3">
      <c r="A62" s="103"/>
      <c r="B62" s="103">
        <v>32233</v>
      </c>
      <c r="C62" s="104"/>
      <c r="D62" s="123" t="s">
        <v>130</v>
      </c>
      <c r="E62" s="118">
        <v>7613.11</v>
      </c>
      <c r="F62" s="118">
        <v>10740</v>
      </c>
      <c r="G62" s="118"/>
    </row>
    <row r="63" spans="1:10" ht="15.6" x14ac:dyDescent="0.3">
      <c r="A63" s="103"/>
      <c r="B63" s="103">
        <v>32234</v>
      </c>
      <c r="C63" s="104"/>
      <c r="D63" s="123" t="s">
        <v>131</v>
      </c>
      <c r="E63" s="118">
        <v>199.08</v>
      </c>
      <c r="F63" s="118">
        <v>155.61000000000001</v>
      </c>
      <c r="G63" s="118"/>
    </row>
    <row r="64" spans="1:10" ht="15.6" x14ac:dyDescent="0.3">
      <c r="A64" s="103"/>
      <c r="B64" s="103">
        <v>32244</v>
      </c>
      <c r="C64" s="104"/>
      <c r="D64" s="123" t="s">
        <v>82</v>
      </c>
      <c r="E64" s="118">
        <v>3247.8</v>
      </c>
      <c r="F64" s="118">
        <v>8540.5</v>
      </c>
      <c r="G64" s="118"/>
    </row>
    <row r="65" spans="1:10" ht="15.6" x14ac:dyDescent="0.3">
      <c r="A65" s="103"/>
      <c r="B65" s="103">
        <v>32251</v>
      </c>
      <c r="C65" s="104"/>
      <c r="D65" s="123" t="s">
        <v>211</v>
      </c>
      <c r="E65" s="118">
        <v>969.08</v>
      </c>
      <c r="F65" s="118">
        <v>260</v>
      </c>
      <c r="G65" s="118"/>
    </row>
    <row r="66" spans="1:10" ht="15.6" x14ac:dyDescent="0.3">
      <c r="A66" s="103"/>
      <c r="B66" s="103">
        <v>32271</v>
      </c>
      <c r="C66" s="101"/>
      <c r="D66" s="103" t="s">
        <v>83</v>
      </c>
      <c r="E66" s="118">
        <v>286.55</v>
      </c>
      <c r="F66" s="118">
        <v>24</v>
      </c>
      <c r="G66" s="118"/>
    </row>
    <row r="67" spans="1:10" s="33" customFormat="1" ht="15.6" x14ac:dyDescent="0.3">
      <c r="A67" s="100"/>
      <c r="B67" s="100">
        <v>323</v>
      </c>
      <c r="C67" s="101"/>
      <c r="D67" s="106" t="s">
        <v>74</v>
      </c>
      <c r="E67" s="120">
        <f>SUM(E68:E78)</f>
        <v>29847.07</v>
      </c>
      <c r="F67" s="120">
        <f>SUM(F68:F78)</f>
        <v>32331.84</v>
      </c>
      <c r="G67" s="120">
        <f>SUM(G68:G78)</f>
        <v>0</v>
      </c>
    </row>
    <row r="68" spans="1:10" s="31" customFormat="1" ht="15.6" x14ac:dyDescent="0.3">
      <c r="A68" s="103"/>
      <c r="B68" s="103">
        <v>32311</v>
      </c>
      <c r="C68" s="104"/>
      <c r="D68" s="123" t="s">
        <v>212</v>
      </c>
      <c r="E68" s="124">
        <v>1207.78</v>
      </c>
      <c r="F68" s="124">
        <v>1207</v>
      </c>
      <c r="G68" s="124"/>
    </row>
    <row r="69" spans="1:10" s="31" customFormat="1" ht="15.6" x14ac:dyDescent="0.3">
      <c r="A69" s="103"/>
      <c r="B69" s="103">
        <v>32313</v>
      </c>
      <c r="C69" s="104"/>
      <c r="D69" s="123" t="s">
        <v>142</v>
      </c>
      <c r="E69" s="124">
        <v>424.71</v>
      </c>
      <c r="F69" s="124">
        <v>442</v>
      </c>
      <c r="G69" s="124"/>
    </row>
    <row r="70" spans="1:10" s="31" customFormat="1" ht="15.6" x14ac:dyDescent="0.3">
      <c r="A70" s="103"/>
      <c r="B70" s="103">
        <v>32319</v>
      </c>
      <c r="C70" s="104"/>
      <c r="D70" s="123" t="s">
        <v>213</v>
      </c>
      <c r="E70" s="124">
        <v>2170</v>
      </c>
      <c r="F70" s="124">
        <v>3450</v>
      </c>
      <c r="G70" s="124"/>
    </row>
    <row r="71" spans="1:10" ht="15.6" x14ac:dyDescent="0.3">
      <c r="A71" s="103"/>
      <c r="B71" s="103">
        <v>32329</v>
      </c>
      <c r="C71" s="104"/>
      <c r="D71" s="123" t="s">
        <v>84</v>
      </c>
      <c r="E71" s="118">
        <v>5102.88</v>
      </c>
      <c r="F71" s="118">
        <v>7066.84</v>
      </c>
      <c r="G71" s="118"/>
      <c r="I71" s="59"/>
    </row>
    <row r="72" spans="1:10" ht="15.6" x14ac:dyDescent="0.3">
      <c r="A72" s="103"/>
      <c r="B72" s="103">
        <v>32349</v>
      </c>
      <c r="C72" s="104"/>
      <c r="D72" s="123" t="s">
        <v>85</v>
      </c>
      <c r="E72" s="118">
        <v>4140.95</v>
      </c>
      <c r="F72" s="118">
        <v>3204</v>
      </c>
      <c r="G72" s="118"/>
      <c r="I72" s="60"/>
    </row>
    <row r="73" spans="1:10" s="31" customFormat="1" ht="15.6" x14ac:dyDescent="0.3">
      <c r="A73" s="103"/>
      <c r="B73" s="103">
        <v>32361</v>
      </c>
      <c r="C73" s="104"/>
      <c r="D73" s="123" t="s">
        <v>86</v>
      </c>
      <c r="E73" s="124">
        <v>2081.21</v>
      </c>
      <c r="F73" s="124">
        <v>2011</v>
      </c>
      <c r="G73" s="124"/>
      <c r="I73" s="61"/>
    </row>
    <row r="74" spans="1:10" s="31" customFormat="1" ht="15.6" x14ac:dyDescent="0.3">
      <c r="A74" s="103"/>
      <c r="B74" s="103">
        <v>32369</v>
      </c>
      <c r="C74" s="104"/>
      <c r="D74" s="123" t="s">
        <v>214</v>
      </c>
      <c r="E74" s="124">
        <v>310</v>
      </c>
      <c r="F74" s="124">
        <v>370</v>
      </c>
      <c r="G74" s="124"/>
      <c r="I74" s="61"/>
    </row>
    <row r="75" spans="1:10" s="31" customFormat="1" ht="15.6" x14ac:dyDescent="0.3">
      <c r="A75" s="103"/>
      <c r="B75" s="103">
        <v>32372</v>
      </c>
      <c r="C75" s="104"/>
      <c r="D75" s="123" t="s">
        <v>223</v>
      </c>
      <c r="E75" s="124">
        <v>0</v>
      </c>
      <c r="F75" s="124">
        <v>61</v>
      </c>
      <c r="G75" s="124"/>
      <c r="I75" s="61"/>
    </row>
    <row r="76" spans="1:10" ht="15.6" x14ac:dyDescent="0.3">
      <c r="A76" s="103"/>
      <c r="B76" s="103">
        <v>32379</v>
      </c>
      <c r="C76" s="104"/>
      <c r="D76" s="123" t="s">
        <v>75</v>
      </c>
      <c r="E76" s="118">
        <v>10350</v>
      </c>
      <c r="F76" s="118">
        <v>10350</v>
      </c>
      <c r="G76" s="118"/>
      <c r="I76" s="62"/>
    </row>
    <row r="77" spans="1:10" ht="15.6" x14ac:dyDescent="0.3">
      <c r="A77" s="103"/>
      <c r="B77" s="103">
        <v>32389</v>
      </c>
      <c r="C77" s="104"/>
      <c r="D77" s="123" t="s">
        <v>88</v>
      </c>
      <c r="E77" s="125">
        <v>1831.58</v>
      </c>
      <c r="F77" s="125">
        <v>1802</v>
      </c>
      <c r="G77" s="125"/>
      <c r="I77" s="62"/>
    </row>
    <row r="78" spans="1:10" ht="15.6" x14ac:dyDescent="0.3">
      <c r="A78" s="103"/>
      <c r="B78" s="103">
        <v>32399</v>
      </c>
      <c r="C78" s="104"/>
      <c r="D78" s="123" t="s">
        <v>89</v>
      </c>
      <c r="E78" s="118">
        <v>2227.96</v>
      </c>
      <c r="F78" s="118">
        <v>2368</v>
      </c>
      <c r="G78" s="118"/>
      <c r="I78" s="62"/>
    </row>
    <row r="79" spans="1:10" s="33" customFormat="1" ht="15.6" x14ac:dyDescent="0.3">
      <c r="A79" s="100"/>
      <c r="B79" s="100">
        <v>329</v>
      </c>
      <c r="C79" s="101"/>
      <c r="D79" s="106" t="s">
        <v>65</v>
      </c>
      <c r="E79" s="120">
        <f>SUM(E80:E83)</f>
        <v>4878.97</v>
      </c>
      <c r="F79" s="120">
        <f>SUM(F80:F83)</f>
        <v>3182</v>
      </c>
      <c r="G79" s="120">
        <f>SUM(G80:G83)</f>
        <v>0</v>
      </c>
      <c r="I79" s="61"/>
      <c r="J79" s="31"/>
    </row>
    <row r="80" spans="1:10" ht="15.6" x14ac:dyDescent="0.3">
      <c r="A80" s="103"/>
      <c r="B80" s="103">
        <v>32922</v>
      </c>
      <c r="C80" s="104"/>
      <c r="D80" s="123" t="s">
        <v>97</v>
      </c>
      <c r="E80" s="125">
        <v>1100.4100000000001</v>
      </c>
      <c r="F80" s="125">
        <v>1109</v>
      </c>
      <c r="G80" s="125"/>
      <c r="I80" s="39"/>
    </row>
    <row r="81" spans="1:10" ht="15.6" x14ac:dyDescent="0.3">
      <c r="A81" s="103"/>
      <c r="B81" s="103">
        <v>32941</v>
      </c>
      <c r="C81" s="104"/>
      <c r="D81" s="123" t="s">
        <v>90</v>
      </c>
      <c r="E81" s="125">
        <v>159.27000000000001</v>
      </c>
      <c r="F81" s="125">
        <v>163</v>
      </c>
      <c r="G81" s="125"/>
      <c r="I81" s="39"/>
    </row>
    <row r="82" spans="1:10" ht="15.6" x14ac:dyDescent="0.3">
      <c r="A82" s="103"/>
      <c r="B82" s="103">
        <v>32955</v>
      </c>
      <c r="C82" s="104"/>
      <c r="D82" s="123" t="s">
        <v>64</v>
      </c>
      <c r="E82" s="118">
        <v>1500</v>
      </c>
      <c r="F82" s="118">
        <v>1680</v>
      </c>
      <c r="G82" s="118"/>
      <c r="I82" s="57"/>
    </row>
    <row r="83" spans="1:10" ht="15.6" x14ac:dyDescent="0.3">
      <c r="A83" s="103"/>
      <c r="B83" s="103">
        <v>32999</v>
      </c>
      <c r="C83" s="104"/>
      <c r="D83" s="123" t="s">
        <v>65</v>
      </c>
      <c r="E83" s="118">
        <v>2119.29</v>
      </c>
      <c r="F83" s="118">
        <v>230</v>
      </c>
      <c r="G83" s="118"/>
    </row>
    <row r="84" spans="1:10" ht="15.6" x14ac:dyDescent="0.3">
      <c r="A84" s="103"/>
      <c r="B84" s="101">
        <v>34</v>
      </c>
      <c r="C84" s="101"/>
      <c r="D84" s="126" t="s">
        <v>66</v>
      </c>
      <c r="E84" s="119">
        <f t="shared" ref="E84:G84" si="17">E85</f>
        <v>828.18999999999994</v>
      </c>
      <c r="F84" s="119">
        <f t="shared" si="17"/>
        <v>767</v>
      </c>
      <c r="G84" s="119">
        <f t="shared" si="17"/>
        <v>0</v>
      </c>
    </row>
    <row r="85" spans="1:10" s="33" customFormat="1" ht="15.6" x14ac:dyDescent="0.3">
      <c r="A85" s="100"/>
      <c r="B85" s="100">
        <v>343</v>
      </c>
      <c r="C85" s="101"/>
      <c r="D85" s="106" t="s">
        <v>67</v>
      </c>
      <c r="E85" s="120">
        <f t="shared" ref="E85:G85" si="18">E86+E87</f>
        <v>828.18999999999994</v>
      </c>
      <c r="F85" s="120">
        <f t="shared" si="18"/>
        <v>767</v>
      </c>
      <c r="G85" s="120">
        <f t="shared" si="18"/>
        <v>0</v>
      </c>
    </row>
    <row r="86" spans="1:10" s="43" customFormat="1" ht="15.6" x14ac:dyDescent="0.3">
      <c r="A86" s="121"/>
      <c r="B86" s="121">
        <v>34311</v>
      </c>
      <c r="C86" s="127"/>
      <c r="D86" s="122" t="s">
        <v>91</v>
      </c>
      <c r="E86" s="118">
        <v>808.28</v>
      </c>
      <c r="F86" s="118">
        <v>748</v>
      </c>
      <c r="G86" s="118"/>
      <c r="J86" s="45"/>
    </row>
    <row r="87" spans="1:10" ht="15.6" x14ac:dyDescent="0.3">
      <c r="A87" s="103"/>
      <c r="B87" s="103">
        <v>34339</v>
      </c>
      <c r="C87" s="101"/>
      <c r="D87" s="123" t="s">
        <v>68</v>
      </c>
      <c r="E87" s="118">
        <v>19.91</v>
      </c>
      <c r="F87" s="118">
        <v>19</v>
      </c>
      <c r="G87" s="118"/>
    </row>
    <row r="88" spans="1:10" ht="31.2" x14ac:dyDescent="0.3">
      <c r="A88" s="101"/>
      <c r="B88" s="101">
        <v>37</v>
      </c>
      <c r="C88" s="101"/>
      <c r="D88" s="126" t="s">
        <v>87</v>
      </c>
      <c r="E88" s="119">
        <f t="shared" ref="E88:G88" si="19">E89</f>
        <v>12280</v>
      </c>
      <c r="F88" s="119">
        <f t="shared" si="19"/>
        <v>11690</v>
      </c>
      <c r="G88" s="119">
        <f t="shared" si="19"/>
        <v>0</v>
      </c>
    </row>
    <row r="89" spans="1:10" s="33" customFormat="1" ht="31.2" x14ac:dyDescent="0.3">
      <c r="A89" s="100"/>
      <c r="B89" s="100">
        <v>372</v>
      </c>
      <c r="C89" s="101"/>
      <c r="D89" s="106" t="s">
        <v>80</v>
      </c>
      <c r="E89" s="120">
        <f>SUM(E90:E90)</f>
        <v>12280</v>
      </c>
      <c r="F89" s="120">
        <f t="shared" ref="F89:G89" si="20">SUM(F90:F90)</f>
        <v>11690</v>
      </c>
      <c r="G89" s="120">
        <f t="shared" si="20"/>
        <v>0</v>
      </c>
    </row>
    <row r="90" spans="1:10" ht="15.6" x14ac:dyDescent="0.3">
      <c r="A90" s="103"/>
      <c r="B90" s="103">
        <v>37229</v>
      </c>
      <c r="C90" s="101"/>
      <c r="D90" s="123" t="s">
        <v>81</v>
      </c>
      <c r="E90" s="118">
        <v>12280</v>
      </c>
      <c r="F90" s="118">
        <v>11690</v>
      </c>
      <c r="G90" s="118"/>
    </row>
    <row r="91" spans="1:10" s="141" customFormat="1" ht="15.6" x14ac:dyDescent="0.3">
      <c r="A91" s="101"/>
      <c r="B91" s="101">
        <v>38</v>
      </c>
      <c r="C91" s="101"/>
      <c r="D91" s="126" t="s">
        <v>224</v>
      </c>
      <c r="E91" s="140">
        <f>E92</f>
        <v>0</v>
      </c>
      <c r="F91" s="140">
        <f>F92</f>
        <v>625</v>
      </c>
      <c r="G91" s="140"/>
    </row>
    <row r="92" spans="1:10" s="33" customFormat="1" ht="15.6" x14ac:dyDescent="0.3">
      <c r="A92" s="100"/>
      <c r="B92" s="100">
        <v>381</v>
      </c>
      <c r="C92" s="101"/>
      <c r="D92" s="106" t="s">
        <v>55</v>
      </c>
      <c r="E92" s="139">
        <f>E93</f>
        <v>0</v>
      </c>
      <c r="F92" s="139">
        <f>F93</f>
        <v>625</v>
      </c>
      <c r="G92" s="139"/>
    </row>
    <row r="93" spans="1:10" ht="15.6" x14ac:dyDescent="0.3">
      <c r="A93" s="103"/>
      <c r="B93" s="103">
        <v>38129</v>
      </c>
      <c r="C93" s="101"/>
      <c r="D93" s="123" t="s">
        <v>225</v>
      </c>
      <c r="E93" s="136">
        <v>0</v>
      </c>
      <c r="F93" s="136">
        <v>625</v>
      </c>
      <c r="G93" s="136"/>
    </row>
    <row r="94" spans="1:10" ht="31.2" x14ac:dyDescent="0.3">
      <c r="A94" s="131">
        <v>4</v>
      </c>
      <c r="B94" s="132"/>
      <c r="C94" s="132"/>
      <c r="D94" s="111" t="s">
        <v>21</v>
      </c>
      <c r="E94" s="133">
        <f t="shared" ref="E94:G94" si="21">E95</f>
        <v>8226.36</v>
      </c>
      <c r="F94" s="133">
        <f t="shared" si="21"/>
        <v>6159</v>
      </c>
      <c r="G94" s="133">
        <f t="shared" si="21"/>
        <v>0</v>
      </c>
    </row>
    <row r="95" spans="1:10" ht="31.2" x14ac:dyDescent="0.3">
      <c r="A95" s="96"/>
      <c r="B95" s="115">
        <v>42</v>
      </c>
      <c r="C95" s="115"/>
      <c r="D95" s="129" t="s">
        <v>37</v>
      </c>
      <c r="E95" s="116">
        <f t="shared" ref="E95:G95" si="22">E96+E98</f>
        <v>8226.36</v>
      </c>
      <c r="F95" s="116">
        <f t="shared" si="22"/>
        <v>6159</v>
      </c>
      <c r="G95" s="116">
        <f t="shared" si="22"/>
        <v>0</v>
      </c>
    </row>
    <row r="96" spans="1:10" s="33" customFormat="1" ht="15.6" x14ac:dyDescent="0.3">
      <c r="A96" s="94"/>
      <c r="B96" s="94">
        <v>422</v>
      </c>
      <c r="C96" s="94"/>
      <c r="D96" s="128" t="s">
        <v>76</v>
      </c>
      <c r="E96" s="117">
        <f>SUM(E97:E97)</f>
        <v>4980</v>
      </c>
      <c r="F96" s="117">
        <f>SUM(F97:F97)</f>
        <v>5376</v>
      </c>
      <c r="G96" s="117">
        <f>SUM(G97:G97)</f>
        <v>0</v>
      </c>
    </row>
    <row r="97" spans="1:7" ht="15.6" x14ac:dyDescent="0.3">
      <c r="A97" s="96"/>
      <c r="B97" s="96">
        <v>42273</v>
      </c>
      <c r="C97" s="96"/>
      <c r="D97" s="110" t="s">
        <v>77</v>
      </c>
      <c r="E97" s="118">
        <v>4980</v>
      </c>
      <c r="F97" s="118">
        <v>5376</v>
      </c>
      <c r="G97" s="118"/>
    </row>
    <row r="98" spans="1:7" s="33" customFormat="1" ht="31.2" x14ac:dyDescent="0.3">
      <c r="A98" s="94"/>
      <c r="B98" s="94">
        <v>424</v>
      </c>
      <c r="C98" s="94"/>
      <c r="D98" s="128" t="s">
        <v>78</v>
      </c>
      <c r="E98" s="117">
        <f t="shared" ref="E98:G98" si="23">E99</f>
        <v>3246.36</v>
      </c>
      <c r="F98" s="117">
        <f t="shared" si="23"/>
        <v>783</v>
      </c>
      <c r="G98" s="117">
        <f t="shared" si="23"/>
        <v>0</v>
      </c>
    </row>
    <row r="99" spans="1:7" ht="15.6" x14ac:dyDescent="0.3">
      <c r="A99" s="96"/>
      <c r="B99" s="96">
        <v>42411</v>
      </c>
      <c r="C99" s="96"/>
      <c r="D99" s="110" t="s">
        <v>79</v>
      </c>
      <c r="E99" s="118">
        <v>3246.36</v>
      </c>
      <c r="F99" s="118">
        <v>783</v>
      </c>
      <c r="G99" s="118"/>
    </row>
    <row r="100" spans="1:7" ht="15.6" x14ac:dyDescent="0.3">
      <c r="A100" s="112"/>
      <c r="B100" s="112"/>
      <c r="C100" s="112"/>
      <c r="D100" s="113" t="s">
        <v>92</v>
      </c>
      <c r="E100" s="114">
        <f>E43+E94</f>
        <v>905012.73</v>
      </c>
      <c r="F100" s="114">
        <f>F43+F94</f>
        <v>1012204.63</v>
      </c>
      <c r="G100" s="114">
        <f>G43+G94</f>
        <v>0</v>
      </c>
    </row>
  </sheetData>
  <mergeCells count="5">
    <mergeCell ref="A1:G1"/>
    <mergeCell ref="A3:G3"/>
    <mergeCell ref="A5:G5"/>
    <mergeCell ref="A7:G7"/>
    <mergeCell ref="A40:G40"/>
  </mergeCells>
  <pageMargins left="0.7" right="0.7" top="0.75" bottom="0.75" header="0.3" footer="0.3"/>
  <pageSetup paperSize="9" scale="70" orientation="portrait" horizontalDpi="4294967293" r:id="rId1"/>
  <headerFooter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2"/>
  <sheetViews>
    <sheetView topLeftCell="A24" workbookViewId="0">
      <selection activeCell="F62" sqref="F62"/>
    </sheetView>
  </sheetViews>
  <sheetFormatPr defaultRowHeight="14.4" x14ac:dyDescent="0.3"/>
  <cols>
    <col min="1" max="1" width="45" customWidth="1"/>
    <col min="2" max="2" width="19.21875" customWidth="1"/>
    <col min="3" max="3" width="16.88671875" customWidth="1"/>
    <col min="4" max="4" width="14.33203125" customWidth="1"/>
  </cols>
  <sheetData>
    <row r="1" spans="1:4" ht="15.6" x14ac:dyDescent="0.3">
      <c r="A1" s="202" t="s">
        <v>221</v>
      </c>
      <c r="B1" s="202"/>
      <c r="C1" s="202"/>
      <c r="D1" s="202"/>
    </row>
    <row r="2" spans="1:4" ht="15.6" x14ac:dyDescent="0.3">
      <c r="A2" s="137"/>
      <c r="B2" s="137"/>
      <c r="C2" s="137"/>
      <c r="D2" s="137"/>
    </row>
    <row r="3" spans="1:4" ht="15.75" customHeight="1" x14ac:dyDescent="0.3">
      <c r="A3" s="206" t="s">
        <v>253</v>
      </c>
      <c r="B3" s="206"/>
      <c r="C3" s="206"/>
      <c r="D3" s="206"/>
    </row>
    <row r="4" spans="1:4" ht="17.399999999999999" x14ac:dyDescent="0.3">
      <c r="A4" s="144"/>
      <c r="B4" s="144"/>
      <c r="C4" s="144"/>
      <c r="D4" s="145"/>
    </row>
    <row r="5" spans="1:4" ht="33.75" customHeight="1" x14ac:dyDescent="0.3">
      <c r="A5" s="146" t="s">
        <v>23</v>
      </c>
      <c r="B5" s="89" t="s">
        <v>32</v>
      </c>
      <c r="C5" s="89" t="s">
        <v>220</v>
      </c>
      <c r="D5" s="146"/>
    </row>
    <row r="6" spans="1:4" x14ac:dyDescent="0.3">
      <c r="A6" s="146">
        <v>1</v>
      </c>
      <c r="B6" s="147">
        <v>2</v>
      </c>
      <c r="C6" s="147">
        <v>3</v>
      </c>
      <c r="D6" s="147">
        <v>4</v>
      </c>
    </row>
    <row r="7" spans="1:4" s="150" customFormat="1" x14ac:dyDescent="0.3">
      <c r="A7" s="148" t="s">
        <v>227</v>
      </c>
      <c r="B7" s="149"/>
      <c r="C7" s="149"/>
      <c r="D7" s="149"/>
    </row>
    <row r="8" spans="1:4" s="150" customFormat="1" x14ac:dyDescent="0.3">
      <c r="A8" s="151" t="s">
        <v>228</v>
      </c>
      <c r="B8" s="149"/>
      <c r="C8" s="149"/>
      <c r="D8" s="149"/>
    </row>
    <row r="9" spans="1:4" s="150" customFormat="1" x14ac:dyDescent="0.3">
      <c r="A9" s="152" t="s">
        <v>229</v>
      </c>
      <c r="B9" s="153">
        <v>22120</v>
      </c>
      <c r="C9" s="153">
        <v>30134.13</v>
      </c>
      <c r="D9" s="153"/>
    </row>
    <row r="10" spans="1:4" s="150" customFormat="1" x14ac:dyDescent="0.3">
      <c r="A10" s="152" t="s">
        <v>230</v>
      </c>
      <c r="B10" s="153">
        <v>22120</v>
      </c>
      <c r="C10" s="153">
        <v>30134.13</v>
      </c>
      <c r="D10" s="153"/>
    </row>
    <row r="11" spans="1:4" s="150" customFormat="1" x14ac:dyDescent="0.3">
      <c r="A11" s="152" t="s">
        <v>231</v>
      </c>
      <c r="B11" s="153">
        <f t="shared" ref="B11:D11" si="0">B9-B10</f>
        <v>0</v>
      </c>
      <c r="C11" s="153">
        <f t="shared" si="0"/>
        <v>0</v>
      </c>
      <c r="D11" s="153">
        <f t="shared" si="0"/>
        <v>0</v>
      </c>
    </row>
    <row r="12" spans="1:4" s="150" customFormat="1" ht="15.6" customHeight="1" x14ac:dyDescent="0.3">
      <c r="A12" s="154" t="s">
        <v>232</v>
      </c>
      <c r="B12" s="153"/>
      <c r="C12" s="153"/>
      <c r="D12" s="153"/>
    </row>
    <row r="13" spans="1:4" s="150" customFormat="1" ht="15.6" customHeight="1" x14ac:dyDescent="0.3">
      <c r="A13" s="155" t="s">
        <v>233</v>
      </c>
      <c r="B13" s="153">
        <v>0</v>
      </c>
      <c r="C13" s="153">
        <v>5109.5</v>
      </c>
      <c r="D13" s="153"/>
    </row>
    <row r="14" spans="1:4" s="150" customFormat="1" ht="15.6" customHeight="1" x14ac:dyDescent="0.3">
      <c r="A14" s="155" t="s">
        <v>230</v>
      </c>
      <c r="B14" s="153">
        <v>0</v>
      </c>
      <c r="C14" s="153">
        <v>5109.5</v>
      </c>
      <c r="D14" s="153"/>
    </row>
    <row r="15" spans="1:4" s="150" customFormat="1" ht="15.6" customHeight="1" x14ac:dyDescent="0.3">
      <c r="A15" s="155" t="s">
        <v>231</v>
      </c>
      <c r="B15" s="153">
        <f t="shared" ref="B15:D15" si="1">B13-B14</f>
        <v>0</v>
      </c>
      <c r="C15" s="153">
        <f t="shared" si="1"/>
        <v>0</v>
      </c>
      <c r="D15" s="153">
        <f t="shared" si="1"/>
        <v>0</v>
      </c>
    </row>
    <row r="16" spans="1:4" s="150" customFormat="1" ht="15.6" customHeight="1" x14ac:dyDescent="0.3">
      <c r="A16" s="154" t="s">
        <v>234</v>
      </c>
      <c r="B16" s="153"/>
      <c r="C16" s="153"/>
      <c r="D16" s="153"/>
    </row>
    <row r="17" spans="1:4" x14ac:dyDescent="0.3">
      <c r="A17" s="156" t="s">
        <v>229</v>
      </c>
      <c r="B17" s="157">
        <v>34102.730000000003</v>
      </c>
      <c r="C17" s="157">
        <v>31989</v>
      </c>
      <c r="D17" s="158"/>
    </row>
    <row r="18" spans="1:4" ht="15.75" customHeight="1" x14ac:dyDescent="0.3">
      <c r="A18" s="159" t="s">
        <v>235</v>
      </c>
      <c r="B18" s="160">
        <v>34102.730000000003</v>
      </c>
      <c r="C18" s="160">
        <v>31989</v>
      </c>
      <c r="D18" s="161"/>
    </row>
    <row r="19" spans="1:4" x14ac:dyDescent="0.3">
      <c r="A19" s="159" t="s">
        <v>231</v>
      </c>
      <c r="B19" s="162">
        <f t="shared" ref="B19:D19" si="2">B17-B18</f>
        <v>0</v>
      </c>
      <c r="C19" s="162">
        <f t="shared" si="2"/>
        <v>0</v>
      </c>
      <c r="D19" s="162">
        <f t="shared" si="2"/>
        <v>0</v>
      </c>
    </row>
    <row r="20" spans="1:4" x14ac:dyDescent="0.3">
      <c r="A20" s="163" t="s">
        <v>107</v>
      </c>
      <c r="B20" s="157"/>
      <c r="C20" s="157"/>
      <c r="D20" s="158"/>
    </row>
    <row r="21" spans="1:4" x14ac:dyDescent="0.3">
      <c r="A21" s="164" t="s">
        <v>236</v>
      </c>
      <c r="B21" s="157"/>
      <c r="C21" s="157"/>
      <c r="D21" s="158"/>
    </row>
    <row r="22" spans="1:4" x14ac:dyDescent="0.3">
      <c r="A22" s="156" t="s">
        <v>229</v>
      </c>
      <c r="B22" s="162">
        <v>1790</v>
      </c>
      <c r="C22" s="165">
        <v>2831</v>
      </c>
      <c r="D22" s="166"/>
    </row>
    <row r="23" spans="1:4" x14ac:dyDescent="0.3">
      <c r="A23" s="159" t="s">
        <v>235</v>
      </c>
      <c r="B23" s="162">
        <v>1790</v>
      </c>
      <c r="C23" s="165">
        <v>2831</v>
      </c>
      <c r="D23" s="166"/>
    </row>
    <row r="24" spans="1:4" x14ac:dyDescent="0.3">
      <c r="A24" s="159" t="s">
        <v>231</v>
      </c>
      <c r="B24" s="162">
        <f t="shared" ref="B24:D24" si="3">B22-B23</f>
        <v>0</v>
      </c>
      <c r="C24" s="162">
        <f t="shared" si="3"/>
        <v>0</v>
      </c>
      <c r="D24" s="162">
        <f t="shared" si="3"/>
        <v>0</v>
      </c>
    </row>
    <row r="25" spans="1:4" x14ac:dyDescent="0.3">
      <c r="A25" s="163" t="s">
        <v>105</v>
      </c>
      <c r="B25" s="157"/>
      <c r="C25" s="157"/>
      <c r="D25" s="158"/>
    </row>
    <row r="26" spans="1:4" x14ac:dyDescent="0.3">
      <c r="A26" s="164" t="s">
        <v>237</v>
      </c>
      <c r="B26" s="157"/>
      <c r="C26" s="157"/>
      <c r="D26" s="158"/>
    </row>
    <row r="27" spans="1:4" x14ac:dyDescent="0.3">
      <c r="A27" s="159" t="s">
        <v>229</v>
      </c>
      <c r="B27" s="162">
        <v>2030</v>
      </c>
      <c r="C27" s="165">
        <v>2030</v>
      </c>
      <c r="D27" s="166"/>
    </row>
    <row r="28" spans="1:4" x14ac:dyDescent="0.3">
      <c r="A28" s="159" t="s">
        <v>235</v>
      </c>
      <c r="B28" s="162">
        <v>2030</v>
      </c>
      <c r="C28" s="165">
        <v>2030</v>
      </c>
      <c r="D28" s="166"/>
    </row>
    <row r="29" spans="1:4" x14ac:dyDescent="0.3">
      <c r="A29" s="159" t="s">
        <v>231</v>
      </c>
      <c r="B29" s="162">
        <f t="shared" ref="B29:D29" si="4">B27-B28</f>
        <v>0</v>
      </c>
      <c r="C29" s="162">
        <f t="shared" si="4"/>
        <v>0</v>
      </c>
      <c r="D29" s="162">
        <f t="shared" si="4"/>
        <v>0</v>
      </c>
    </row>
    <row r="30" spans="1:4" x14ac:dyDescent="0.3">
      <c r="A30" s="167" t="s">
        <v>238</v>
      </c>
      <c r="B30" s="162"/>
      <c r="C30" s="165"/>
      <c r="D30" s="166"/>
    </row>
    <row r="31" spans="1:4" x14ac:dyDescent="0.3">
      <c r="A31" s="155" t="s">
        <v>233</v>
      </c>
      <c r="B31" s="162">
        <v>0</v>
      </c>
      <c r="C31" s="165">
        <v>1389.86</v>
      </c>
      <c r="D31" s="166"/>
    </row>
    <row r="32" spans="1:4" x14ac:dyDescent="0.3">
      <c r="A32" s="159" t="s">
        <v>235</v>
      </c>
      <c r="B32" s="162">
        <v>0</v>
      </c>
      <c r="C32" s="165">
        <v>1389.86</v>
      </c>
      <c r="D32" s="166"/>
    </row>
    <row r="33" spans="1:4" x14ac:dyDescent="0.3">
      <c r="A33" s="159" t="s">
        <v>231</v>
      </c>
      <c r="B33" s="168">
        <f t="shared" ref="B33:D33" si="5">B31-B32</f>
        <v>0</v>
      </c>
      <c r="C33" s="168">
        <f t="shared" si="5"/>
        <v>0</v>
      </c>
      <c r="D33" s="168">
        <f t="shared" si="5"/>
        <v>0</v>
      </c>
    </row>
    <row r="34" spans="1:4" x14ac:dyDescent="0.3">
      <c r="A34" s="163" t="s">
        <v>239</v>
      </c>
      <c r="B34" s="157"/>
      <c r="C34" s="157"/>
      <c r="D34" s="158"/>
    </row>
    <row r="35" spans="1:4" x14ac:dyDescent="0.3">
      <c r="A35" s="169" t="s">
        <v>240</v>
      </c>
      <c r="B35" s="157"/>
      <c r="C35" s="157"/>
      <c r="D35" s="158"/>
    </row>
    <row r="36" spans="1:4" x14ac:dyDescent="0.3">
      <c r="A36" s="159" t="s">
        <v>229</v>
      </c>
      <c r="B36" s="162">
        <v>43860</v>
      </c>
      <c r="C36" s="165">
        <v>16669.3</v>
      </c>
      <c r="D36" s="166"/>
    </row>
    <row r="37" spans="1:4" x14ac:dyDescent="0.3">
      <c r="A37" s="159" t="s">
        <v>235</v>
      </c>
      <c r="B37" s="162">
        <v>43590</v>
      </c>
      <c r="C37" s="165">
        <v>16669.3</v>
      </c>
      <c r="D37" s="166"/>
    </row>
    <row r="38" spans="1:4" x14ac:dyDescent="0.3">
      <c r="A38" s="159" t="s">
        <v>231</v>
      </c>
      <c r="B38" s="162">
        <f t="shared" ref="B38:D38" si="6">B36-B37</f>
        <v>270</v>
      </c>
      <c r="C38" s="162">
        <f t="shared" si="6"/>
        <v>0</v>
      </c>
      <c r="D38" s="162">
        <f t="shared" si="6"/>
        <v>0</v>
      </c>
    </row>
    <row r="39" spans="1:4" x14ac:dyDescent="0.3">
      <c r="A39" s="169" t="s">
        <v>241</v>
      </c>
      <c r="B39" s="162"/>
      <c r="C39" s="165"/>
      <c r="D39" s="166"/>
    </row>
    <row r="40" spans="1:4" x14ac:dyDescent="0.3">
      <c r="A40" s="155" t="s">
        <v>233</v>
      </c>
      <c r="B40" s="162">
        <v>0</v>
      </c>
      <c r="C40" s="165">
        <v>935.7</v>
      </c>
      <c r="D40" s="166"/>
    </row>
    <row r="41" spans="1:4" x14ac:dyDescent="0.3">
      <c r="A41" s="155" t="s">
        <v>242</v>
      </c>
      <c r="B41" s="162">
        <v>-270</v>
      </c>
      <c r="C41" s="165">
        <v>0</v>
      </c>
      <c r="D41" s="166"/>
    </row>
    <row r="42" spans="1:4" x14ac:dyDescent="0.3">
      <c r="A42" s="159" t="s">
        <v>235</v>
      </c>
      <c r="B42" s="162">
        <v>0</v>
      </c>
      <c r="C42" s="165">
        <v>935.7</v>
      </c>
      <c r="D42" s="166"/>
    </row>
    <row r="43" spans="1:4" x14ac:dyDescent="0.3">
      <c r="A43" s="159" t="s">
        <v>231</v>
      </c>
      <c r="B43" s="168">
        <f t="shared" ref="B43:D43" si="7">B41-B42</f>
        <v>-270</v>
      </c>
      <c r="C43" s="168">
        <f>C40-C42</f>
        <v>0</v>
      </c>
      <c r="D43" s="168">
        <f t="shared" si="7"/>
        <v>0</v>
      </c>
    </row>
    <row r="44" spans="1:4" x14ac:dyDescent="0.3">
      <c r="A44" s="163" t="s">
        <v>243</v>
      </c>
      <c r="B44" s="157"/>
      <c r="C44" s="157"/>
      <c r="D44" s="158"/>
    </row>
    <row r="45" spans="1:4" x14ac:dyDescent="0.3">
      <c r="A45" s="169" t="s">
        <v>244</v>
      </c>
      <c r="B45" s="157"/>
      <c r="C45" s="157"/>
      <c r="D45" s="158"/>
    </row>
    <row r="46" spans="1:4" x14ac:dyDescent="0.3">
      <c r="A46" s="159" t="s">
        <v>229</v>
      </c>
      <c r="B46" s="162">
        <v>780920</v>
      </c>
      <c r="C46" s="165">
        <v>913018</v>
      </c>
      <c r="D46" s="166"/>
    </row>
    <row r="47" spans="1:4" x14ac:dyDescent="0.3">
      <c r="A47" s="159" t="s">
        <v>235</v>
      </c>
      <c r="B47" s="168">
        <v>780920</v>
      </c>
      <c r="C47" s="168">
        <v>913018</v>
      </c>
      <c r="D47" s="166"/>
    </row>
    <row r="48" spans="1:4" x14ac:dyDescent="0.3">
      <c r="A48" s="159" t="s">
        <v>231</v>
      </c>
      <c r="B48" s="168">
        <f t="shared" ref="B48:D48" si="8">B46-B47</f>
        <v>0</v>
      </c>
      <c r="C48" s="168">
        <f t="shared" si="8"/>
        <v>0</v>
      </c>
      <c r="D48" s="168">
        <f t="shared" si="8"/>
        <v>0</v>
      </c>
    </row>
    <row r="49" spans="1:7" ht="15.6" customHeight="1" x14ac:dyDescent="0.3">
      <c r="A49" s="169" t="s">
        <v>245</v>
      </c>
      <c r="B49" s="162"/>
      <c r="C49" s="165"/>
      <c r="D49" s="166"/>
    </row>
    <row r="50" spans="1:7" x14ac:dyDescent="0.3">
      <c r="A50" s="155" t="s">
        <v>242</v>
      </c>
      <c r="B50" s="162">
        <v>0</v>
      </c>
      <c r="C50" s="165">
        <v>0</v>
      </c>
      <c r="D50" s="166">
        <v>0</v>
      </c>
    </row>
    <row r="51" spans="1:7" x14ac:dyDescent="0.3">
      <c r="A51" s="159" t="s">
        <v>235</v>
      </c>
      <c r="B51" s="162">
        <v>0</v>
      </c>
      <c r="C51" s="165">
        <v>0</v>
      </c>
      <c r="D51" s="166">
        <v>0</v>
      </c>
    </row>
    <row r="52" spans="1:7" x14ac:dyDescent="0.3">
      <c r="A52" s="159" t="s">
        <v>231</v>
      </c>
      <c r="B52" s="168">
        <f t="shared" ref="B52:D52" si="9">B50-B51</f>
        <v>0</v>
      </c>
      <c r="C52" s="168">
        <f t="shared" si="9"/>
        <v>0</v>
      </c>
      <c r="D52" s="168">
        <f t="shared" si="9"/>
        <v>0</v>
      </c>
    </row>
    <row r="53" spans="1:7" x14ac:dyDescent="0.3">
      <c r="A53" s="167" t="s">
        <v>246</v>
      </c>
      <c r="B53" s="168"/>
      <c r="C53" s="168"/>
      <c r="D53" s="166"/>
    </row>
    <row r="54" spans="1:7" x14ac:dyDescent="0.3">
      <c r="A54" s="159" t="s">
        <v>229</v>
      </c>
      <c r="B54" s="162">
        <v>16800</v>
      </c>
      <c r="C54" s="165">
        <v>4082</v>
      </c>
      <c r="D54" s="166"/>
    </row>
    <row r="55" spans="1:7" x14ac:dyDescent="0.3">
      <c r="A55" s="159" t="s">
        <v>235</v>
      </c>
      <c r="B55" s="162">
        <v>16800</v>
      </c>
      <c r="C55" s="165">
        <v>4082</v>
      </c>
      <c r="D55" s="166"/>
    </row>
    <row r="56" spans="1:7" x14ac:dyDescent="0.3">
      <c r="A56" s="159" t="s">
        <v>231</v>
      </c>
      <c r="B56" s="162">
        <f t="shared" ref="B56:D56" si="10">B54-B55</f>
        <v>0</v>
      </c>
      <c r="C56" s="162">
        <f t="shared" si="10"/>
        <v>0</v>
      </c>
      <c r="D56" s="162">
        <f t="shared" si="10"/>
        <v>0</v>
      </c>
    </row>
    <row r="57" spans="1:7" x14ac:dyDescent="0.3">
      <c r="A57" s="169" t="s">
        <v>247</v>
      </c>
      <c r="B57" s="162"/>
      <c r="C57" s="165"/>
      <c r="D57" s="166"/>
    </row>
    <row r="58" spans="1:7" x14ac:dyDescent="0.3">
      <c r="A58" s="155" t="s">
        <v>233</v>
      </c>
      <c r="B58" s="162">
        <v>0</v>
      </c>
      <c r="C58" s="165">
        <v>0</v>
      </c>
      <c r="D58" s="166">
        <v>0</v>
      </c>
    </row>
    <row r="59" spans="1:7" x14ac:dyDescent="0.3">
      <c r="A59" s="159" t="s">
        <v>235</v>
      </c>
      <c r="B59" s="162">
        <v>0</v>
      </c>
      <c r="C59" s="165">
        <v>0</v>
      </c>
      <c r="D59" s="166">
        <v>0</v>
      </c>
    </row>
    <row r="60" spans="1:7" x14ac:dyDescent="0.3">
      <c r="A60" s="159" t="s">
        <v>231</v>
      </c>
      <c r="B60" s="168">
        <f t="shared" ref="B60:D60" si="11">B58-B59</f>
        <v>0</v>
      </c>
      <c r="C60" s="168">
        <f t="shared" si="11"/>
        <v>0</v>
      </c>
      <c r="D60" s="168">
        <f t="shared" si="11"/>
        <v>0</v>
      </c>
    </row>
    <row r="61" spans="1:7" x14ac:dyDescent="0.3">
      <c r="A61" s="163" t="s">
        <v>248</v>
      </c>
      <c r="B61" s="157"/>
      <c r="C61" s="157"/>
      <c r="D61" s="158"/>
    </row>
    <row r="62" spans="1:7" x14ac:dyDescent="0.3">
      <c r="A62" s="169" t="s">
        <v>249</v>
      </c>
      <c r="B62" s="157"/>
      <c r="C62" s="157"/>
      <c r="D62" s="158"/>
    </row>
    <row r="63" spans="1:7" ht="13.2" customHeight="1" x14ac:dyDescent="0.3">
      <c r="A63" s="159" t="s">
        <v>229</v>
      </c>
      <c r="B63" s="162">
        <v>400</v>
      </c>
      <c r="C63" s="165">
        <v>400</v>
      </c>
      <c r="D63" s="166"/>
    </row>
    <row r="64" spans="1:7" ht="16.8" customHeight="1" x14ac:dyDescent="0.3">
      <c r="A64" s="159" t="s">
        <v>235</v>
      </c>
      <c r="B64" s="170">
        <v>400</v>
      </c>
      <c r="C64" s="170">
        <v>400</v>
      </c>
      <c r="D64" s="171"/>
      <c r="E64" s="172"/>
      <c r="F64" s="172"/>
      <c r="G64" s="172"/>
    </row>
    <row r="65" spans="1:7" ht="16.8" customHeight="1" x14ac:dyDescent="0.3">
      <c r="A65" s="159" t="s">
        <v>231</v>
      </c>
      <c r="B65" s="170">
        <f t="shared" ref="B65:D65" si="12">B63-B64</f>
        <v>0</v>
      </c>
      <c r="C65" s="170">
        <f t="shared" si="12"/>
        <v>0</v>
      </c>
      <c r="D65" s="170">
        <f t="shared" si="12"/>
        <v>0</v>
      </c>
      <c r="E65" s="172"/>
      <c r="F65" s="172"/>
      <c r="G65" s="172"/>
    </row>
    <row r="66" spans="1:7" ht="13.2" customHeight="1" x14ac:dyDescent="0.3">
      <c r="A66" s="164" t="s">
        <v>250</v>
      </c>
      <c r="B66" s="162"/>
      <c r="C66" s="165"/>
      <c r="D66" s="166"/>
    </row>
    <row r="67" spans="1:7" x14ac:dyDescent="0.3">
      <c r="A67" s="155" t="s">
        <v>233</v>
      </c>
      <c r="B67" s="162">
        <v>3260</v>
      </c>
      <c r="C67" s="165">
        <v>3616.14</v>
      </c>
      <c r="D67" s="166"/>
    </row>
    <row r="68" spans="1:7" x14ac:dyDescent="0.3">
      <c r="A68" s="159" t="s">
        <v>235</v>
      </c>
      <c r="B68" s="162">
        <v>3260</v>
      </c>
      <c r="C68" s="165">
        <v>3616.14</v>
      </c>
      <c r="D68" s="166"/>
    </row>
    <row r="69" spans="1:7" x14ac:dyDescent="0.3">
      <c r="A69" s="159" t="s">
        <v>231</v>
      </c>
      <c r="B69" s="168">
        <f t="shared" ref="B69:D69" si="13">B67-B68</f>
        <v>0</v>
      </c>
      <c r="C69" s="168">
        <f t="shared" si="13"/>
        <v>0</v>
      </c>
      <c r="D69" s="168">
        <f t="shared" si="13"/>
        <v>0</v>
      </c>
    </row>
    <row r="70" spans="1:7" x14ac:dyDescent="0.3">
      <c r="A70" s="173" t="s">
        <v>251</v>
      </c>
      <c r="B70" s="174">
        <f>B9+B17+B22+B27+B36+B46+B54+B63</f>
        <v>902022.73</v>
      </c>
      <c r="C70" s="174">
        <f>C9+C17+C22+C27+C36+C46+C54+C63</f>
        <v>1001153.43</v>
      </c>
      <c r="D70" s="174">
        <f t="shared" ref="D70" si="14">D9+D17+D22+D27+D36+D46+D54+D63</f>
        <v>0</v>
      </c>
    </row>
    <row r="71" spans="1:7" ht="13.2" customHeight="1" x14ac:dyDescent="0.3">
      <c r="A71" s="175" t="s">
        <v>24</v>
      </c>
      <c r="B71" s="176">
        <f>B10+B14+B18+B23+B28+B37+B47+B55+B64+B68</f>
        <v>905012.73</v>
      </c>
      <c r="C71" s="176">
        <f>C10+C14+C18+C23+C28+C32+C37+C42+C47+C55+C64+C68</f>
        <v>1012204.63</v>
      </c>
      <c r="D71" s="176">
        <f t="shared" ref="D71" si="15">D10+D14+D18+D23+D28+D37+D47+D55+D64+D68</f>
        <v>0</v>
      </c>
    </row>
    <row r="72" spans="1:7" x14ac:dyDescent="0.3">
      <c r="A72" s="177" t="s">
        <v>252</v>
      </c>
      <c r="B72" s="178">
        <f>B13+B31+B41+B50+B58+B67</f>
        <v>2990</v>
      </c>
      <c r="C72" s="178">
        <f>C13+C31+C40+C50+C58+C67</f>
        <v>11051.199999999999</v>
      </c>
      <c r="D72" s="178">
        <f t="shared" ref="D72" si="16">D13+D31+D41+D50+D58+D67</f>
        <v>0</v>
      </c>
    </row>
  </sheetData>
  <mergeCells count="2">
    <mergeCell ref="A3:D3"/>
    <mergeCell ref="A1:D1"/>
  </mergeCells>
  <pageMargins left="0.7" right="0.7" top="0.75" bottom="0.75" header="0.3" footer="0.3"/>
  <pageSetup paperSize="9" scale="67"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zoomScaleNormal="100" workbookViewId="0">
      <selection activeCell="C16" sqref="C16"/>
    </sheetView>
  </sheetViews>
  <sheetFormatPr defaultRowHeight="14.4" x14ac:dyDescent="0.3"/>
  <cols>
    <col min="1" max="1" width="47.88671875" customWidth="1"/>
    <col min="2" max="4" width="18.6640625" customWidth="1"/>
  </cols>
  <sheetData>
    <row r="1" spans="1:4" ht="44.4" customHeight="1" x14ac:dyDescent="0.3">
      <c r="A1" s="181" t="s">
        <v>218</v>
      </c>
      <c r="B1" s="181"/>
      <c r="C1" s="181"/>
      <c r="D1" s="181"/>
    </row>
    <row r="2" spans="1:4" ht="18" customHeight="1" x14ac:dyDescent="0.3">
      <c r="A2" s="21"/>
      <c r="B2" s="21"/>
      <c r="C2" s="21"/>
      <c r="D2" s="21"/>
    </row>
    <row r="3" spans="1:4" ht="15.6" x14ac:dyDescent="0.3">
      <c r="A3" s="181" t="s">
        <v>26</v>
      </c>
      <c r="B3" s="181"/>
      <c r="C3" s="181"/>
      <c r="D3" s="181"/>
    </row>
    <row r="4" spans="1:4" ht="17.399999999999999" x14ac:dyDescent="0.3">
      <c r="A4" s="21"/>
      <c r="B4" s="21"/>
      <c r="C4" s="6"/>
      <c r="D4" s="6"/>
    </row>
    <row r="5" spans="1:4" ht="15.6" x14ac:dyDescent="0.3">
      <c r="A5" s="181" t="s">
        <v>13</v>
      </c>
      <c r="B5" s="181"/>
      <c r="C5" s="181"/>
      <c r="D5" s="181"/>
    </row>
    <row r="6" spans="1:4" ht="17.399999999999999" x14ac:dyDescent="0.3">
      <c r="A6" s="21"/>
      <c r="B6" s="21"/>
      <c r="C6" s="6"/>
      <c r="D6" s="6"/>
    </row>
    <row r="7" spans="1:4" ht="15.75" customHeight="1" x14ac:dyDescent="0.3">
      <c r="A7" s="181" t="s">
        <v>22</v>
      </c>
      <c r="B7" s="181"/>
      <c r="C7" s="181"/>
      <c r="D7" s="181"/>
    </row>
    <row r="8" spans="1:4" ht="17.399999999999999" x14ac:dyDescent="0.3">
      <c r="A8" s="21"/>
      <c r="B8" s="21"/>
      <c r="C8" s="6"/>
      <c r="D8" s="58" t="s">
        <v>119</v>
      </c>
    </row>
    <row r="9" spans="1:4" x14ac:dyDescent="0.3">
      <c r="A9" s="17" t="s">
        <v>23</v>
      </c>
      <c r="B9" s="17" t="s">
        <v>32</v>
      </c>
      <c r="C9" s="135" t="s">
        <v>220</v>
      </c>
      <c r="D9" s="17"/>
    </row>
    <row r="10" spans="1:4" s="33" customFormat="1" x14ac:dyDescent="0.3">
      <c r="A10" s="63" t="s">
        <v>24</v>
      </c>
      <c r="B10" s="64">
        <f t="shared" ref="B10:D10" si="0">B11</f>
        <v>905012.73</v>
      </c>
      <c r="C10" s="64">
        <f t="shared" si="0"/>
        <v>1012204.63</v>
      </c>
      <c r="D10" s="64">
        <f t="shared" si="0"/>
        <v>0</v>
      </c>
    </row>
    <row r="11" spans="1:4" s="33" customFormat="1" x14ac:dyDescent="0.3">
      <c r="A11" s="46" t="s">
        <v>113</v>
      </c>
      <c r="B11" s="47">
        <f t="shared" ref="B11:D11" si="1">B12+B14</f>
        <v>905012.73</v>
      </c>
      <c r="C11" s="47">
        <f t="shared" si="1"/>
        <v>1012204.63</v>
      </c>
      <c r="D11" s="47">
        <f t="shared" si="1"/>
        <v>0</v>
      </c>
    </row>
    <row r="12" spans="1:4" s="33" customFormat="1" x14ac:dyDescent="0.3">
      <c r="A12" s="44" t="s">
        <v>114</v>
      </c>
      <c r="B12" s="30">
        <f t="shared" ref="B12:D12" si="2">B13</f>
        <v>882892.73</v>
      </c>
      <c r="C12" s="30">
        <f t="shared" si="2"/>
        <v>976961</v>
      </c>
      <c r="D12" s="30">
        <f t="shared" si="2"/>
        <v>0</v>
      </c>
    </row>
    <row r="13" spans="1:4" x14ac:dyDescent="0.3">
      <c r="A13" s="12" t="s">
        <v>115</v>
      </c>
      <c r="B13" s="32">
        <v>882892.73</v>
      </c>
      <c r="C13" s="32">
        <v>976961</v>
      </c>
      <c r="D13" s="32"/>
    </row>
    <row r="14" spans="1:4" s="33" customFormat="1" x14ac:dyDescent="0.3">
      <c r="A14" s="11" t="s">
        <v>117</v>
      </c>
      <c r="B14" s="30">
        <f t="shared" ref="B14:D14" si="3">B15</f>
        <v>22120</v>
      </c>
      <c r="C14" s="30">
        <f t="shared" si="3"/>
        <v>35243.629999999997</v>
      </c>
      <c r="D14" s="30">
        <f t="shared" si="3"/>
        <v>0</v>
      </c>
    </row>
    <row r="15" spans="1:4" x14ac:dyDescent="0.3">
      <c r="A15" s="12" t="s">
        <v>118</v>
      </c>
      <c r="B15" s="32">
        <v>22120</v>
      </c>
      <c r="C15" s="32">
        <v>35243.629999999997</v>
      </c>
      <c r="D15" s="32"/>
    </row>
  </sheetData>
  <mergeCells count="4">
    <mergeCell ref="A1:D1"/>
    <mergeCell ref="A3:D3"/>
    <mergeCell ref="A5:D5"/>
    <mergeCell ref="A7:D7"/>
  </mergeCells>
  <pageMargins left="0.7" right="0.7" top="0.75" bottom="0.75" header="0.3" footer="0.3"/>
  <pageSetup paperSize="9" orientation="landscape" horizontalDpi="4294967293" r:id="rId1"/>
  <headerFooter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14"/>
  <sheetViews>
    <sheetView workbookViewId="0">
      <selection activeCell="D20" sqref="D20"/>
    </sheetView>
  </sheetViews>
  <sheetFormatPr defaultRowHeight="14.4" x14ac:dyDescent="0.3"/>
  <cols>
    <col min="1" max="1" width="7.88671875" customWidth="1"/>
    <col min="2" max="2" width="8.44140625" customWidth="1"/>
    <col min="3" max="3" width="6.33203125" customWidth="1"/>
    <col min="4" max="7" width="25.33203125" customWidth="1"/>
  </cols>
  <sheetData>
    <row r="1" spans="1:7" ht="15.6" x14ac:dyDescent="0.3">
      <c r="A1" s="181" t="s">
        <v>132</v>
      </c>
      <c r="B1" s="181"/>
      <c r="C1" s="181"/>
      <c r="D1" s="181"/>
      <c r="E1" s="181"/>
      <c r="F1" s="181"/>
      <c r="G1" s="181"/>
    </row>
    <row r="2" spans="1:7" ht="17.399999999999999" x14ac:dyDescent="0.3">
      <c r="A2" s="21"/>
      <c r="B2" s="21"/>
      <c r="C2" s="21"/>
      <c r="D2" s="21"/>
      <c r="E2" s="21"/>
      <c r="F2" s="21"/>
      <c r="G2" s="21"/>
    </row>
    <row r="3" spans="1:7" ht="15.6" x14ac:dyDescent="0.3">
      <c r="A3" s="181" t="s">
        <v>26</v>
      </c>
      <c r="B3" s="181"/>
      <c r="C3" s="181"/>
      <c r="D3" s="181"/>
      <c r="E3" s="181"/>
      <c r="F3" s="198"/>
      <c r="G3" s="198"/>
    </row>
    <row r="4" spans="1:7" ht="17.399999999999999" x14ac:dyDescent="0.3">
      <c r="A4" s="21"/>
      <c r="B4" s="21"/>
      <c r="C4" s="21"/>
      <c r="D4" s="21"/>
      <c r="E4" s="21"/>
      <c r="F4" s="6"/>
      <c r="G4" s="6"/>
    </row>
    <row r="5" spans="1:7" ht="15.6" x14ac:dyDescent="0.3">
      <c r="A5" s="181" t="s">
        <v>133</v>
      </c>
      <c r="B5" s="182"/>
      <c r="C5" s="182"/>
      <c r="D5" s="182"/>
      <c r="E5" s="182"/>
      <c r="F5" s="182"/>
      <c r="G5" s="182"/>
    </row>
    <row r="6" spans="1:7" ht="17.399999999999999" x14ac:dyDescent="0.3">
      <c r="A6" s="21"/>
      <c r="B6" s="21"/>
      <c r="C6" s="21"/>
      <c r="D6" s="21"/>
      <c r="E6" s="21"/>
      <c r="F6" s="6"/>
      <c r="G6" s="6"/>
    </row>
    <row r="7" spans="1:7" ht="26.4" x14ac:dyDescent="0.3">
      <c r="A7" s="17" t="s">
        <v>14</v>
      </c>
      <c r="B7" s="16" t="s">
        <v>15</v>
      </c>
      <c r="C7" s="16" t="s">
        <v>16</v>
      </c>
      <c r="D7" s="16" t="s">
        <v>134</v>
      </c>
      <c r="E7" s="17" t="s">
        <v>32</v>
      </c>
      <c r="F7" s="17" t="s">
        <v>33</v>
      </c>
      <c r="G7" s="17" t="s">
        <v>34</v>
      </c>
    </row>
    <row r="8" spans="1:7" ht="24.75" customHeight="1" x14ac:dyDescent="0.3">
      <c r="A8" s="10">
        <v>8</v>
      </c>
      <c r="B8" s="10"/>
      <c r="C8" s="10"/>
      <c r="D8" s="10" t="s">
        <v>135</v>
      </c>
      <c r="E8" s="48"/>
      <c r="F8" s="48"/>
      <c r="G8" s="48"/>
    </row>
    <row r="9" spans="1:7" ht="19.5" customHeight="1" x14ac:dyDescent="0.3">
      <c r="A9" s="10"/>
      <c r="B9" s="49">
        <v>84</v>
      </c>
      <c r="C9" s="49"/>
      <c r="D9" s="49" t="s">
        <v>136</v>
      </c>
      <c r="E9" s="48"/>
      <c r="F9" s="48"/>
      <c r="G9" s="48"/>
    </row>
    <row r="10" spans="1:7" ht="25.5" customHeight="1" x14ac:dyDescent="0.3">
      <c r="A10" s="50"/>
      <c r="B10" s="50"/>
      <c r="C10" s="51">
        <v>81</v>
      </c>
      <c r="D10" s="52" t="s">
        <v>137</v>
      </c>
      <c r="E10" s="48"/>
      <c r="F10" s="48"/>
      <c r="G10" s="48"/>
    </row>
    <row r="11" spans="1:7" ht="28.5" customHeight="1" x14ac:dyDescent="0.3">
      <c r="A11" s="11">
        <v>5</v>
      </c>
      <c r="B11" s="53"/>
      <c r="C11" s="53"/>
      <c r="D11" s="54" t="s">
        <v>138</v>
      </c>
      <c r="E11" s="48"/>
      <c r="F11" s="48"/>
      <c r="G11" s="48"/>
    </row>
    <row r="12" spans="1:7" ht="29.25" customHeight="1" x14ac:dyDescent="0.3">
      <c r="A12" s="49"/>
      <c r="B12" s="49">
        <v>54</v>
      </c>
      <c r="C12" s="49"/>
      <c r="D12" s="55" t="s">
        <v>139</v>
      </c>
      <c r="E12" s="48"/>
      <c r="F12" s="48"/>
      <c r="G12" s="56"/>
    </row>
    <row r="13" spans="1:7" x14ac:dyDescent="0.3">
      <c r="A13" s="49"/>
      <c r="B13" s="49"/>
      <c r="C13" s="51">
        <v>11</v>
      </c>
      <c r="D13" s="51" t="s">
        <v>140</v>
      </c>
      <c r="E13" s="48"/>
      <c r="F13" s="48"/>
      <c r="G13" s="56"/>
    </row>
    <row r="14" spans="1:7" x14ac:dyDescent="0.3">
      <c r="A14" s="49"/>
      <c r="B14" s="49"/>
      <c r="C14" s="51">
        <v>31</v>
      </c>
      <c r="D14" s="51" t="s">
        <v>141</v>
      </c>
      <c r="E14" s="48"/>
      <c r="F14" s="48"/>
      <c r="G14" s="56"/>
    </row>
  </sheetData>
  <mergeCells count="3">
    <mergeCell ref="A1:G1"/>
    <mergeCell ref="A3:G3"/>
    <mergeCell ref="A5:G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74"/>
  <sheetViews>
    <sheetView tabSelected="1" topLeftCell="A79" zoomScaleNormal="100" workbookViewId="0">
      <selection activeCell="L240" sqref="L240"/>
    </sheetView>
  </sheetViews>
  <sheetFormatPr defaultRowHeight="14.4" x14ac:dyDescent="0.3"/>
  <cols>
    <col min="1" max="1" width="7.44140625" bestFit="1" customWidth="1"/>
    <col min="2" max="2" width="8.44140625" bestFit="1" customWidth="1"/>
    <col min="3" max="3" width="8.6640625" customWidth="1"/>
    <col min="4" max="4" width="33.88671875" customWidth="1"/>
    <col min="5" max="7" width="18.6640625" customWidth="1"/>
    <col min="8" max="8" width="10.109375" bestFit="1" customWidth="1"/>
  </cols>
  <sheetData>
    <row r="1" spans="1:7" s="40" customFormat="1" ht="42" customHeight="1" x14ac:dyDescent="0.3">
      <c r="A1" s="231" t="s">
        <v>219</v>
      </c>
      <c r="B1" s="231"/>
      <c r="C1" s="231"/>
      <c r="D1" s="231"/>
      <c r="E1" s="231"/>
      <c r="F1" s="231"/>
      <c r="G1" s="231"/>
    </row>
    <row r="2" spans="1:7" s="40" customFormat="1" ht="15.6" x14ac:dyDescent="0.3">
      <c r="A2" s="65"/>
      <c r="B2" s="65"/>
      <c r="C2" s="65"/>
      <c r="D2" s="65"/>
      <c r="E2" s="65"/>
      <c r="F2" s="69"/>
      <c r="G2" s="65" t="s">
        <v>119</v>
      </c>
    </row>
    <row r="3" spans="1:7" s="40" customFormat="1" ht="18" customHeight="1" x14ac:dyDescent="0.3">
      <c r="A3" s="231" t="s">
        <v>25</v>
      </c>
      <c r="B3" s="232"/>
      <c r="C3" s="232"/>
      <c r="D3" s="232"/>
      <c r="E3" s="232"/>
      <c r="F3" s="232"/>
      <c r="G3" s="232"/>
    </row>
    <row r="4" spans="1:7" s="40" customFormat="1" ht="15.6" x14ac:dyDescent="0.3">
      <c r="A4" s="233" t="s">
        <v>27</v>
      </c>
      <c r="B4" s="234"/>
      <c r="C4" s="235"/>
      <c r="D4" s="70" t="s">
        <v>28</v>
      </c>
      <c r="E4" s="71" t="s">
        <v>32</v>
      </c>
      <c r="F4" s="89" t="s">
        <v>220</v>
      </c>
      <c r="G4" s="71"/>
    </row>
    <row r="5" spans="1:7" s="41" customFormat="1" ht="15.6" x14ac:dyDescent="0.3">
      <c r="A5" s="225"/>
      <c r="B5" s="226"/>
      <c r="C5" s="227"/>
      <c r="D5" s="72" t="s">
        <v>92</v>
      </c>
      <c r="E5" s="73">
        <f>E129+E6+E173</f>
        <v>905012.73</v>
      </c>
      <c r="F5" s="73">
        <f>F129+F6+F173</f>
        <v>1012204.63</v>
      </c>
      <c r="G5" s="73">
        <f>G129+G6+G173</f>
        <v>0</v>
      </c>
    </row>
    <row r="6" spans="1:7" s="33" customFormat="1" ht="47.25" customHeight="1" x14ac:dyDescent="0.3">
      <c r="A6" s="228" t="s">
        <v>101</v>
      </c>
      <c r="B6" s="229"/>
      <c r="C6" s="230"/>
      <c r="D6" s="74" t="s">
        <v>151</v>
      </c>
      <c r="E6" s="75">
        <f>E7+E19+E29+E42+E55+E68+E81+E87+E93+E99+E105+E111</f>
        <v>22120</v>
      </c>
      <c r="F6" s="75">
        <f>F7+F19+F29+F42+F55+F68+F81+F87+F93+F99+F105+F111+F117</f>
        <v>35243.630000000005</v>
      </c>
      <c r="G6" s="75">
        <f>G7+G19+G29+G42+G55+G68+G81+G87+G93+G99+G105+G111+G117+G123</f>
        <v>0</v>
      </c>
    </row>
    <row r="7" spans="1:7" s="68" customFormat="1" ht="46.5" customHeight="1" x14ac:dyDescent="0.3">
      <c r="A7" s="236" t="s">
        <v>124</v>
      </c>
      <c r="B7" s="237"/>
      <c r="C7" s="238"/>
      <c r="D7" s="76" t="s">
        <v>157</v>
      </c>
      <c r="E7" s="77">
        <f t="shared" ref="E7:G8" si="0">E8</f>
        <v>820</v>
      </c>
      <c r="F7" s="77">
        <f t="shared" si="0"/>
        <v>876.61</v>
      </c>
      <c r="G7" s="77">
        <f t="shared" si="0"/>
        <v>0</v>
      </c>
    </row>
    <row r="8" spans="1:7" s="33" customFormat="1" ht="31.2" x14ac:dyDescent="0.3">
      <c r="A8" s="222" t="s">
        <v>93</v>
      </c>
      <c r="B8" s="223"/>
      <c r="C8" s="224"/>
      <c r="D8" s="78" t="s">
        <v>216</v>
      </c>
      <c r="E8" s="79">
        <f t="shared" si="0"/>
        <v>820</v>
      </c>
      <c r="F8" s="79">
        <f t="shared" si="0"/>
        <v>876.61</v>
      </c>
      <c r="G8" s="79">
        <f t="shared" si="0"/>
        <v>0</v>
      </c>
    </row>
    <row r="9" spans="1:7" s="33" customFormat="1" ht="15.6" x14ac:dyDescent="0.3">
      <c r="A9" s="219">
        <v>3</v>
      </c>
      <c r="B9" s="220"/>
      <c r="C9" s="221"/>
      <c r="D9" s="80" t="s">
        <v>19</v>
      </c>
      <c r="E9" s="81">
        <f t="shared" ref="E9:G9" si="1">E10</f>
        <v>820</v>
      </c>
      <c r="F9" s="81">
        <f t="shared" si="1"/>
        <v>876.61</v>
      </c>
      <c r="G9" s="81">
        <f t="shared" si="1"/>
        <v>0</v>
      </c>
    </row>
    <row r="10" spans="1:7" s="33" customFormat="1" ht="15.6" x14ac:dyDescent="0.3">
      <c r="A10" s="213">
        <v>32</v>
      </c>
      <c r="B10" s="214"/>
      <c r="C10" s="215"/>
      <c r="D10" s="80" t="s">
        <v>29</v>
      </c>
      <c r="E10" s="81">
        <f t="shared" ref="E10:G10" si="2">E11+E13+E15+E17</f>
        <v>820</v>
      </c>
      <c r="F10" s="81">
        <f t="shared" si="2"/>
        <v>876.61</v>
      </c>
      <c r="G10" s="81">
        <f t="shared" si="2"/>
        <v>0</v>
      </c>
    </row>
    <row r="11" spans="1:7" s="33" customFormat="1" ht="19.8" customHeight="1" x14ac:dyDescent="0.3">
      <c r="A11" s="213">
        <v>321</v>
      </c>
      <c r="B11" s="214"/>
      <c r="C11" s="215"/>
      <c r="D11" s="80" t="s">
        <v>61</v>
      </c>
      <c r="E11" s="81">
        <f t="shared" ref="E11:G11" si="3">E12</f>
        <v>530</v>
      </c>
      <c r="F11" s="81">
        <f t="shared" si="3"/>
        <v>530</v>
      </c>
      <c r="G11" s="81">
        <f t="shared" si="3"/>
        <v>0</v>
      </c>
    </row>
    <row r="12" spans="1:7" s="33" customFormat="1" ht="15.6" x14ac:dyDescent="0.3">
      <c r="A12" s="207">
        <v>32119</v>
      </c>
      <c r="B12" s="208"/>
      <c r="C12" s="209"/>
      <c r="D12" s="82" t="s">
        <v>156</v>
      </c>
      <c r="E12" s="83">
        <v>530</v>
      </c>
      <c r="F12" s="83">
        <v>530</v>
      </c>
      <c r="G12" s="83"/>
    </row>
    <row r="13" spans="1:7" s="33" customFormat="1" ht="19.8" customHeight="1" x14ac:dyDescent="0.3">
      <c r="A13" s="213">
        <v>322</v>
      </c>
      <c r="B13" s="214"/>
      <c r="C13" s="215"/>
      <c r="D13" s="80" t="s">
        <v>63</v>
      </c>
      <c r="E13" s="81">
        <f t="shared" ref="E13:G13" si="4">E14</f>
        <v>160</v>
      </c>
      <c r="F13" s="81">
        <f t="shared" si="4"/>
        <v>240</v>
      </c>
      <c r="G13" s="81">
        <f t="shared" si="4"/>
        <v>0</v>
      </c>
    </row>
    <row r="14" spans="1:7" ht="15.6" x14ac:dyDescent="0.3">
      <c r="A14" s="207">
        <v>32229</v>
      </c>
      <c r="B14" s="208"/>
      <c r="C14" s="209"/>
      <c r="D14" s="82" t="s">
        <v>73</v>
      </c>
      <c r="E14" s="84">
        <v>160</v>
      </c>
      <c r="F14" s="84">
        <v>240</v>
      </c>
      <c r="G14" s="84"/>
    </row>
    <row r="15" spans="1:7" s="33" customFormat="1" ht="19.2" customHeight="1" x14ac:dyDescent="0.3">
      <c r="A15" s="213">
        <v>323</v>
      </c>
      <c r="B15" s="214"/>
      <c r="C15" s="215"/>
      <c r="D15" s="80" t="s">
        <v>74</v>
      </c>
      <c r="E15" s="81">
        <f t="shared" ref="E15:G15" si="5">E16</f>
        <v>40</v>
      </c>
      <c r="F15" s="81">
        <f t="shared" si="5"/>
        <v>106.61</v>
      </c>
      <c r="G15" s="81">
        <f t="shared" si="5"/>
        <v>0</v>
      </c>
    </row>
    <row r="16" spans="1:7" ht="30" x14ac:dyDescent="0.3">
      <c r="A16" s="207">
        <v>32319</v>
      </c>
      <c r="B16" s="208"/>
      <c r="C16" s="209"/>
      <c r="D16" s="82" t="s">
        <v>158</v>
      </c>
      <c r="E16" s="84">
        <v>40</v>
      </c>
      <c r="F16" s="84">
        <v>106.61</v>
      </c>
      <c r="G16" s="85"/>
    </row>
    <row r="17" spans="1:7" s="33" customFormat="1" ht="31.2" x14ac:dyDescent="0.3">
      <c r="A17" s="213">
        <v>329</v>
      </c>
      <c r="B17" s="214"/>
      <c r="C17" s="215"/>
      <c r="D17" s="80" t="s">
        <v>65</v>
      </c>
      <c r="E17" s="81">
        <f t="shared" ref="E17:G17" si="6">E18</f>
        <v>90</v>
      </c>
      <c r="F17" s="81">
        <f t="shared" si="6"/>
        <v>0</v>
      </c>
      <c r="G17" s="81">
        <f t="shared" si="6"/>
        <v>0</v>
      </c>
    </row>
    <row r="18" spans="1:7" ht="30" x14ac:dyDescent="0.3">
      <c r="A18" s="207">
        <v>32999</v>
      </c>
      <c r="B18" s="208"/>
      <c r="C18" s="209"/>
      <c r="D18" s="82" t="s">
        <v>65</v>
      </c>
      <c r="E18" s="83">
        <v>90</v>
      </c>
      <c r="F18" s="83">
        <v>0</v>
      </c>
      <c r="G18" s="83"/>
    </row>
    <row r="19" spans="1:7" s="33" customFormat="1" ht="30" customHeight="1" x14ac:dyDescent="0.3">
      <c r="A19" s="216" t="s">
        <v>159</v>
      </c>
      <c r="B19" s="217"/>
      <c r="C19" s="218"/>
      <c r="D19" s="86" t="s">
        <v>160</v>
      </c>
      <c r="E19" s="87">
        <f t="shared" ref="E19:G19" si="7">E20</f>
        <v>2750</v>
      </c>
      <c r="F19" s="87">
        <f t="shared" si="7"/>
        <v>15237.34</v>
      </c>
      <c r="G19" s="87">
        <f t="shared" si="7"/>
        <v>0</v>
      </c>
    </row>
    <row r="20" spans="1:7" s="33" customFormat="1" ht="31.2" x14ac:dyDescent="0.3">
      <c r="A20" s="222" t="s">
        <v>93</v>
      </c>
      <c r="B20" s="223"/>
      <c r="C20" s="224"/>
      <c r="D20" s="78" t="s">
        <v>188</v>
      </c>
      <c r="E20" s="79">
        <f t="shared" ref="E20:G20" si="8">E21</f>
        <v>2750</v>
      </c>
      <c r="F20" s="79">
        <f t="shared" si="8"/>
        <v>15237.34</v>
      </c>
      <c r="G20" s="79">
        <f t="shared" si="8"/>
        <v>0</v>
      </c>
    </row>
    <row r="21" spans="1:7" s="33" customFormat="1" ht="15.6" x14ac:dyDescent="0.3">
      <c r="A21" s="219">
        <v>3</v>
      </c>
      <c r="B21" s="220"/>
      <c r="C21" s="221"/>
      <c r="D21" s="80" t="s">
        <v>19</v>
      </c>
      <c r="E21" s="81">
        <f t="shared" ref="E21:G27" si="9">E22</f>
        <v>2750</v>
      </c>
      <c r="F21" s="81">
        <f t="shared" si="9"/>
        <v>15237.34</v>
      </c>
      <c r="G21" s="81">
        <f t="shared" si="9"/>
        <v>0</v>
      </c>
    </row>
    <row r="22" spans="1:7" s="33" customFormat="1" ht="15.6" x14ac:dyDescent="0.3">
      <c r="A22" s="213">
        <v>32</v>
      </c>
      <c r="B22" s="214"/>
      <c r="C22" s="215"/>
      <c r="D22" s="80" t="s">
        <v>29</v>
      </c>
      <c r="E22" s="81">
        <f t="shared" ref="E22:G22" si="10">E23+E27</f>
        <v>2750</v>
      </c>
      <c r="F22" s="81">
        <f t="shared" si="10"/>
        <v>15237.34</v>
      </c>
      <c r="G22" s="81">
        <f t="shared" si="10"/>
        <v>0</v>
      </c>
    </row>
    <row r="23" spans="1:7" s="33" customFormat="1" ht="20.399999999999999" customHeight="1" x14ac:dyDescent="0.3">
      <c r="A23" s="213">
        <v>322</v>
      </c>
      <c r="B23" s="214"/>
      <c r="C23" s="215"/>
      <c r="D23" s="80" t="s">
        <v>63</v>
      </c>
      <c r="E23" s="81">
        <f>E26+E24+E25</f>
        <v>1990</v>
      </c>
      <c r="F23" s="81">
        <f t="shared" ref="F23:G23" si="11">F26+F24+F25</f>
        <v>12409.5</v>
      </c>
      <c r="G23" s="81">
        <f t="shared" si="11"/>
        <v>0</v>
      </c>
    </row>
    <row r="24" spans="1:7" s="33" customFormat="1" ht="17.399999999999999" customHeight="1" x14ac:dyDescent="0.3">
      <c r="A24" s="207">
        <v>32231</v>
      </c>
      <c r="B24" s="208"/>
      <c r="C24" s="209"/>
      <c r="D24" s="142" t="s">
        <v>129</v>
      </c>
      <c r="E24" s="136">
        <v>0</v>
      </c>
      <c r="F24" s="136">
        <v>2800</v>
      </c>
      <c r="G24" s="136"/>
    </row>
    <row r="25" spans="1:7" s="33" customFormat="1" ht="16.2" customHeight="1" x14ac:dyDescent="0.3">
      <c r="A25" s="207">
        <v>32233</v>
      </c>
      <c r="B25" s="208"/>
      <c r="C25" s="209"/>
      <c r="D25" s="142" t="s">
        <v>130</v>
      </c>
      <c r="E25" s="136">
        <v>0</v>
      </c>
      <c r="F25" s="136">
        <v>4500</v>
      </c>
      <c r="G25" s="136"/>
    </row>
    <row r="26" spans="1:7" s="33" customFormat="1" ht="30" x14ac:dyDescent="0.3">
      <c r="A26" s="207">
        <v>32244</v>
      </c>
      <c r="B26" s="208"/>
      <c r="C26" s="209"/>
      <c r="D26" s="82" t="s">
        <v>98</v>
      </c>
      <c r="E26" s="83">
        <v>1990</v>
      </c>
      <c r="F26" s="83">
        <v>5109.5</v>
      </c>
      <c r="G26" s="83"/>
    </row>
    <row r="27" spans="1:7" s="33" customFormat="1" ht="18" customHeight="1" x14ac:dyDescent="0.3">
      <c r="A27" s="213">
        <v>323</v>
      </c>
      <c r="B27" s="214"/>
      <c r="C27" s="215"/>
      <c r="D27" s="80" t="s">
        <v>74</v>
      </c>
      <c r="E27" s="81">
        <f t="shared" si="9"/>
        <v>760</v>
      </c>
      <c r="F27" s="81">
        <f t="shared" si="9"/>
        <v>2827.84</v>
      </c>
      <c r="G27" s="81">
        <f t="shared" si="9"/>
        <v>0</v>
      </c>
    </row>
    <row r="28" spans="1:7" s="33" customFormat="1" ht="30" customHeight="1" x14ac:dyDescent="0.3">
      <c r="A28" s="207">
        <v>32329</v>
      </c>
      <c r="B28" s="208"/>
      <c r="C28" s="209"/>
      <c r="D28" s="82" t="s">
        <v>161</v>
      </c>
      <c r="E28" s="83">
        <v>760</v>
      </c>
      <c r="F28" s="83">
        <v>2827.84</v>
      </c>
      <c r="G28" s="83"/>
    </row>
    <row r="29" spans="1:7" s="33" customFormat="1" ht="30" customHeight="1" x14ac:dyDescent="0.3">
      <c r="A29" s="216" t="s">
        <v>162</v>
      </c>
      <c r="B29" s="217"/>
      <c r="C29" s="218"/>
      <c r="D29" s="86" t="s">
        <v>165</v>
      </c>
      <c r="E29" s="87">
        <f t="shared" ref="E29:G30" si="12">E30</f>
        <v>5540</v>
      </c>
      <c r="F29" s="87">
        <f t="shared" si="12"/>
        <v>6070</v>
      </c>
      <c r="G29" s="87">
        <f t="shared" si="12"/>
        <v>0</v>
      </c>
    </row>
    <row r="30" spans="1:7" s="33" customFormat="1" ht="30" customHeight="1" x14ac:dyDescent="0.3">
      <c r="A30" s="222" t="s">
        <v>163</v>
      </c>
      <c r="B30" s="223"/>
      <c r="C30" s="224"/>
      <c r="D30" s="78" t="s">
        <v>164</v>
      </c>
      <c r="E30" s="79">
        <f t="shared" si="12"/>
        <v>5540</v>
      </c>
      <c r="F30" s="79">
        <f t="shared" si="12"/>
        <v>6070</v>
      </c>
      <c r="G30" s="79">
        <f t="shared" si="12"/>
        <v>0</v>
      </c>
    </row>
    <row r="31" spans="1:7" s="33" customFormat="1" ht="15.6" x14ac:dyDescent="0.3">
      <c r="A31" s="219">
        <v>3</v>
      </c>
      <c r="B31" s="220"/>
      <c r="C31" s="221"/>
      <c r="D31" s="80" t="s">
        <v>19</v>
      </c>
      <c r="E31" s="81">
        <f>E32+E39</f>
        <v>5540</v>
      </c>
      <c r="F31" s="81">
        <f t="shared" ref="F31:G31" si="13">F32+F39</f>
        <v>6070</v>
      </c>
      <c r="G31" s="81">
        <f t="shared" si="13"/>
        <v>0</v>
      </c>
    </row>
    <row r="32" spans="1:7" s="33" customFormat="1" ht="15.6" x14ac:dyDescent="0.3">
      <c r="A32" s="213">
        <v>31</v>
      </c>
      <c r="B32" s="214"/>
      <c r="C32" s="215"/>
      <c r="D32" s="80" t="s">
        <v>20</v>
      </c>
      <c r="E32" s="81">
        <f>E33+E35+E37</f>
        <v>5400</v>
      </c>
      <c r="F32" s="81">
        <f t="shared" ref="F32" si="14">F33+F35+F37</f>
        <v>5968</v>
      </c>
      <c r="G32" s="81">
        <f t="shared" ref="G32" si="15">G33+G35+G37</f>
        <v>0</v>
      </c>
    </row>
    <row r="33" spans="1:7" s="33" customFormat="1" ht="20.399999999999999" customHeight="1" x14ac:dyDescent="0.3">
      <c r="A33" s="213">
        <v>311</v>
      </c>
      <c r="B33" s="214"/>
      <c r="C33" s="215"/>
      <c r="D33" s="80" t="s">
        <v>99</v>
      </c>
      <c r="E33" s="81">
        <f t="shared" ref="E33:G33" si="16">E34</f>
        <v>4600</v>
      </c>
      <c r="F33" s="81">
        <f t="shared" si="16"/>
        <v>4840</v>
      </c>
      <c r="G33" s="81">
        <f t="shared" si="16"/>
        <v>0</v>
      </c>
    </row>
    <row r="34" spans="1:7" ht="15.6" x14ac:dyDescent="0.3">
      <c r="A34" s="207">
        <v>31111</v>
      </c>
      <c r="B34" s="208"/>
      <c r="C34" s="209"/>
      <c r="D34" s="82" t="s">
        <v>57</v>
      </c>
      <c r="E34" s="83">
        <v>4600</v>
      </c>
      <c r="F34" s="83">
        <v>4840</v>
      </c>
      <c r="G34" s="83"/>
    </row>
    <row r="35" spans="1:7" s="33" customFormat="1" ht="19.8" customHeight="1" x14ac:dyDescent="0.3">
      <c r="A35" s="213">
        <v>312</v>
      </c>
      <c r="B35" s="214"/>
      <c r="C35" s="215"/>
      <c r="D35" s="80" t="s">
        <v>58</v>
      </c>
      <c r="E35" s="81">
        <f t="shared" ref="E35:G35" si="17">E36</f>
        <v>400</v>
      </c>
      <c r="F35" s="81">
        <f t="shared" si="17"/>
        <v>700</v>
      </c>
      <c r="G35" s="81">
        <f t="shared" si="17"/>
        <v>0</v>
      </c>
    </row>
    <row r="36" spans="1:7" ht="15.6" x14ac:dyDescent="0.3">
      <c r="A36" s="207">
        <v>31219</v>
      </c>
      <c r="B36" s="208"/>
      <c r="C36" s="209"/>
      <c r="D36" s="82" t="s">
        <v>58</v>
      </c>
      <c r="E36" s="83">
        <v>400</v>
      </c>
      <c r="F36" s="83">
        <v>700</v>
      </c>
      <c r="G36" s="83"/>
    </row>
    <row r="37" spans="1:7" s="33" customFormat="1" ht="17.399999999999999" customHeight="1" x14ac:dyDescent="0.3">
      <c r="A37" s="213">
        <v>313</v>
      </c>
      <c r="B37" s="214"/>
      <c r="C37" s="215"/>
      <c r="D37" s="80" t="s">
        <v>59</v>
      </c>
      <c r="E37" s="81">
        <f t="shared" ref="E37:G37" si="18">E38</f>
        <v>400</v>
      </c>
      <c r="F37" s="81">
        <f t="shared" si="18"/>
        <v>428</v>
      </c>
      <c r="G37" s="81">
        <f t="shared" si="18"/>
        <v>0</v>
      </c>
    </row>
    <row r="38" spans="1:7" ht="30" x14ac:dyDescent="0.3">
      <c r="A38" s="207">
        <v>31321</v>
      </c>
      <c r="B38" s="208"/>
      <c r="C38" s="209"/>
      <c r="D38" s="82" t="s">
        <v>60</v>
      </c>
      <c r="E38" s="83">
        <v>400</v>
      </c>
      <c r="F38" s="83">
        <v>428</v>
      </c>
      <c r="G38" s="83"/>
    </row>
    <row r="39" spans="1:7" s="33" customFormat="1" ht="15.6" x14ac:dyDescent="0.3">
      <c r="A39" s="213">
        <v>32</v>
      </c>
      <c r="B39" s="214"/>
      <c r="C39" s="215"/>
      <c r="D39" s="80" t="s">
        <v>29</v>
      </c>
      <c r="E39" s="81">
        <f>E40</f>
        <v>140</v>
      </c>
      <c r="F39" s="81">
        <f>F41</f>
        <v>102</v>
      </c>
      <c r="G39" s="81">
        <f>G41</f>
        <v>0</v>
      </c>
    </row>
    <row r="40" spans="1:7" s="33" customFormat="1" ht="19.8" customHeight="1" x14ac:dyDescent="0.3">
      <c r="A40" s="213">
        <v>321</v>
      </c>
      <c r="B40" s="214"/>
      <c r="C40" s="215"/>
      <c r="D40" s="80" t="s">
        <v>61</v>
      </c>
      <c r="E40" s="81">
        <f>E41</f>
        <v>140</v>
      </c>
      <c r="F40" s="81">
        <f t="shared" ref="F40:G40" si="19">F41</f>
        <v>102</v>
      </c>
      <c r="G40" s="81">
        <f t="shared" si="19"/>
        <v>0</v>
      </c>
    </row>
    <row r="41" spans="1:7" ht="30" x14ac:dyDescent="0.3">
      <c r="A41" s="207">
        <v>32121</v>
      </c>
      <c r="B41" s="208"/>
      <c r="C41" s="209"/>
      <c r="D41" s="82" t="s">
        <v>100</v>
      </c>
      <c r="E41" s="83">
        <v>140</v>
      </c>
      <c r="F41" s="83">
        <v>102</v>
      </c>
      <c r="G41" s="83"/>
    </row>
    <row r="42" spans="1:7" s="33" customFormat="1" ht="30" customHeight="1" x14ac:dyDescent="0.3">
      <c r="A42" s="216" t="s">
        <v>167</v>
      </c>
      <c r="B42" s="217"/>
      <c r="C42" s="218"/>
      <c r="D42" s="86" t="s">
        <v>166</v>
      </c>
      <c r="E42" s="87">
        <f t="shared" ref="E42:G44" si="20">E43</f>
        <v>3830</v>
      </c>
      <c r="F42" s="87">
        <f t="shared" si="20"/>
        <v>7337</v>
      </c>
      <c r="G42" s="87">
        <f t="shared" si="20"/>
        <v>0</v>
      </c>
    </row>
    <row r="43" spans="1:7" s="33" customFormat="1" ht="30" customHeight="1" x14ac:dyDescent="0.3">
      <c r="A43" s="222" t="s">
        <v>163</v>
      </c>
      <c r="B43" s="223"/>
      <c r="C43" s="224"/>
      <c r="D43" s="78" t="s">
        <v>164</v>
      </c>
      <c r="E43" s="79">
        <f t="shared" si="20"/>
        <v>3830</v>
      </c>
      <c r="F43" s="79">
        <f t="shared" si="20"/>
        <v>7337</v>
      </c>
      <c r="G43" s="79">
        <f t="shared" si="20"/>
        <v>0</v>
      </c>
    </row>
    <row r="44" spans="1:7" s="33" customFormat="1" ht="15.6" x14ac:dyDescent="0.3">
      <c r="A44" s="219">
        <v>3</v>
      </c>
      <c r="B44" s="220"/>
      <c r="C44" s="221"/>
      <c r="D44" s="80" t="s">
        <v>19</v>
      </c>
      <c r="E44" s="81">
        <f>E45+E52</f>
        <v>3830</v>
      </c>
      <c r="F44" s="81">
        <f>F45+F52</f>
        <v>7337</v>
      </c>
      <c r="G44" s="81">
        <f t="shared" si="20"/>
        <v>0</v>
      </c>
    </row>
    <row r="45" spans="1:7" s="33" customFormat="1" ht="15.6" x14ac:dyDescent="0.3">
      <c r="A45" s="213">
        <v>31</v>
      </c>
      <c r="B45" s="214"/>
      <c r="C45" s="215"/>
      <c r="D45" s="80" t="s">
        <v>20</v>
      </c>
      <c r="E45" s="81">
        <f>E46+E48+E50</f>
        <v>3740</v>
      </c>
      <c r="F45" s="81">
        <f t="shared" ref="F45:G45" si="21">F46+F48+F50</f>
        <v>7159</v>
      </c>
      <c r="G45" s="81">
        <f t="shared" si="21"/>
        <v>0</v>
      </c>
    </row>
    <row r="46" spans="1:7" s="33" customFormat="1" ht="19.2" customHeight="1" x14ac:dyDescent="0.3">
      <c r="A46" s="213">
        <v>311</v>
      </c>
      <c r="B46" s="214"/>
      <c r="C46" s="215"/>
      <c r="D46" s="80" t="s">
        <v>99</v>
      </c>
      <c r="E46" s="81">
        <f t="shared" ref="E46:G46" si="22">E47</f>
        <v>3070</v>
      </c>
      <c r="F46" s="81">
        <f t="shared" si="22"/>
        <v>5630</v>
      </c>
      <c r="G46" s="81">
        <f t="shared" si="22"/>
        <v>0</v>
      </c>
    </row>
    <row r="47" spans="1:7" ht="15.6" x14ac:dyDescent="0.3">
      <c r="A47" s="207">
        <v>31111</v>
      </c>
      <c r="B47" s="208"/>
      <c r="C47" s="209"/>
      <c r="D47" s="82" t="s">
        <v>57</v>
      </c>
      <c r="E47" s="83">
        <v>3070</v>
      </c>
      <c r="F47" s="83">
        <v>5630</v>
      </c>
      <c r="G47" s="83"/>
    </row>
    <row r="48" spans="1:7" s="33" customFormat="1" ht="19.2" customHeight="1" x14ac:dyDescent="0.3">
      <c r="A48" s="213">
        <v>312</v>
      </c>
      <c r="B48" s="214"/>
      <c r="C48" s="215"/>
      <c r="D48" s="80" t="s">
        <v>58</v>
      </c>
      <c r="E48" s="81">
        <f t="shared" ref="E48:G48" si="23">E49</f>
        <v>400</v>
      </c>
      <c r="F48" s="81">
        <f>F49</f>
        <v>600</v>
      </c>
      <c r="G48" s="81">
        <f t="shared" si="23"/>
        <v>0</v>
      </c>
    </row>
    <row r="49" spans="1:7" ht="15.6" x14ac:dyDescent="0.3">
      <c r="A49" s="207">
        <v>31219</v>
      </c>
      <c r="B49" s="208"/>
      <c r="C49" s="209"/>
      <c r="D49" s="82" t="s">
        <v>58</v>
      </c>
      <c r="E49" s="83">
        <v>400</v>
      </c>
      <c r="F49" s="83">
        <v>600</v>
      </c>
      <c r="G49" s="83"/>
    </row>
    <row r="50" spans="1:7" s="33" customFormat="1" ht="17.399999999999999" customHeight="1" x14ac:dyDescent="0.3">
      <c r="A50" s="213">
        <v>313</v>
      </c>
      <c r="B50" s="214"/>
      <c r="C50" s="215"/>
      <c r="D50" s="80" t="s">
        <v>59</v>
      </c>
      <c r="E50" s="81">
        <f t="shared" ref="E50:G50" si="24">E51</f>
        <v>270</v>
      </c>
      <c r="F50" s="81">
        <f t="shared" si="24"/>
        <v>929</v>
      </c>
      <c r="G50" s="81">
        <f t="shared" si="24"/>
        <v>0</v>
      </c>
    </row>
    <row r="51" spans="1:7" ht="30" x14ac:dyDescent="0.3">
      <c r="A51" s="207">
        <v>31321</v>
      </c>
      <c r="B51" s="208"/>
      <c r="C51" s="209"/>
      <c r="D51" s="82" t="s">
        <v>60</v>
      </c>
      <c r="E51" s="83">
        <v>270</v>
      </c>
      <c r="F51" s="83">
        <v>929</v>
      </c>
      <c r="G51" s="83"/>
    </row>
    <row r="52" spans="1:7" s="33" customFormat="1" ht="15.6" x14ac:dyDescent="0.3">
      <c r="A52" s="213">
        <v>32</v>
      </c>
      <c r="B52" s="214"/>
      <c r="C52" s="215"/>
      <c r="D52" s="80" t="s">
        <v>29</v>
      </c>
      <c r="E52" s="81">
        <f t="shared" ref="E52" si="25">E53+E55</f>
        <v>90</v>
      </c>
      <c r="F52" s="81">
        <f>F53</f>
        <v>178</v>
      </c>
      <c r="G52" s="81">
        <f>G53</f>
        <v>0</v>
      </c>
    </row>
    <row r="53" spans="1:7" s="33" customFormat="1" ht="18.600000000000001" customHeight="1" x14ac:dyDescent="0.3">
      <c r="A53" s="213">
        <v>321</v>
      </c>
      <c r="B53" s="214"/>
      <c r="C53" s="215"/>
      <c r="D53" s="80" t="s">
        <v>61</v>
      </c>
      <c r="E53" s="81">
        <f t="shared" ref="E53:G53" si="26">E54</f>
        <v>90</v>
      </c>
      <c r="F53" s="81">
        <f t="shared" si="26"/>
        <v>178</v>
      </c>
      <c r="G53" s="81">
        <f t="shared" si="26"/>
        <v>0</v>
      </c>
    </row>
    <row r="54" spans="1:7" ht="30" x14ac:dyDescent="0.3">
      <c r="A54" s="207">
        <v>32121</v>
      </c>
      <c r="B54" s="208"/>
      <c r="C54" s="209"/>
      <c r="D54" s="82" t="s">
        <v>100</v>
      </c>
      <c r="E54" s="83">
        <v>90</v>
      </c>
      <c r="F54" s="83">
        <v>178</v>
      </c>
      <c r="G54" s="83"/>
    </row>
    <row r="55" spans="1:7" s="33" customFormat="1" ht="30" customHeight="1" x14ac:dyDescent="0.3">
      <c r="A55" s="216" t="s">
        <v>168</v>
      </c>
      <c r="B55" s="217"/>
      <c r="C55" s="218"/>
      <c r="D55" s="86" t="s">
        <v>169</v>
      </c>
      <c r="E55" s="87">
        <f t="shared" ref="E55:G56" si="27">E56</f>
        <v>0</v>
      </c>
      <c r="F55" s="87">
        <f t="shared" si="27"/>
        <v>0</v>
      </c>
      <c r="G55" s="87">
        <f t="shared" si="27"/>
        <v>0</v>
      </c>
    </row>
    <row r="56" spans="1:7" s="33" customFormat="1" ht="30" customHeight="1" x14ac:dyDescent="0.3">
      <c r="A56" s="222" t="s">
        <v>163</v>
      </c>
      <c r="B56" s="223"/>
      <c r="C56" s="224"/>
      <c r="D56" s="78" t="s">
        <v>164</v>
      </c>
      <c r="E56" s="79">
        <f t="shared" si="27"/>
        <v>0</v>
      </c>
      <c r="F56" s="79">
        <f t="shared" si="27"/>
        <v>0</v>
      </c>
      <c r="G56" s="79">
        <f t="shared" si="27"/>
        <v>0</v>
      </c>
    </row>
    <row r="57" spans="1:7" s="33" customFormat="1" ht="15.6" x14ac:dyDescent="0.3">
      <c r="A57" s="219">
        <v>3</v>
      </c>
      <c r="B57" s="220"/>
      <c r="C57" s="221"/>
      <c r="D57" s="80" t="s">
        <v>19</v>
      </c>
      <c r="E57" s="81">
        <f t="shared" ref="E57:G57" si="28">E58+E65</f>
        <v>0</v>
      </c>
      <c r="F57" s="81">
        <f t="shared" si="28"/>
        <v>0</v>
      </c>
      <c r="G57" s="81">
        <f t="shared" si="28"/>
        <v>0</v>
      </c>
    </row>
    <row r="58" spans="1:7" s="33" customFormat="1" ht="15.6" x14ac:dyDescent="0.3">
      <c r="A58" s="213">
        <v>31</v>
      </c>
      <c r="B58" s="214"/>
      <c r="C58" s="215"/>
      <c r="D58" s="80" t="s">
        <v>20</v>
      </c>
      <c r="E58" s="81">
        <f t="shared" ref="E58:G58" si="29">E59+E61+E63</f>
        <v>0</v>
      </c>
      <c r="F58" s="81">
        <f t="shared" si="29"/>
        <v>0</v>
      </c>
      <c r="G58" s="81">
        <f t="shared" si="29"/>
        <v>0</v>
      </c>
    </row>
    <row r="59" spans="1:7" s="33" customFormat="1" ht="21.6" customHeight="1" x14ac:dyDescent="0.3">
      <c r="A59" s="213">
        <v>311</v>
      </c>
      <c r="B59" s="214"/>
      <c r="C59" s="215"/>
      <c r="D59" s="80" t="s">
        <v>99</v>
      </c>
      <c r="E59" s="81">
        <f t="shared" ref="E59:G59" si="30">E60</f>
        <v>0</v>
      </c>
      <c r="F59" s="81">
        <f t="shared" si="30"/>
        <v>0</v>
      </c>
      <c r="G59" s="81">
        <f t="shared" si="30"/>
        <v>0</v>
      </c>
    </row>
    <row r="60" spans="1:7" ht="15.6" x14ac:dyDescent="0.3">
      <c r="A60" s="207">
        <v>31111</v>
      </c>
      <c r="B60" s="208"/>
      <c r="C60" s="209"/>
      <c r="D60" s="82" t="s">
        <v>57</v>
      </c>
      <c r="E60" s="83">
        <v>0</v>
      </c>
      <c r="F60" s="83">
        <v>0</v>
      </c>
      <c r="G60" s="83"/>
    </row>
    <row r="61" spans="1:7" s="33" customFormat="1" ht="20.399999999999999" customHeight="1" x14ac:dyDescent="0.3">
      <c r="A61" s="213">
        <v>312</v>
      </c>
      <c r="B61" s="214"/>
      <c r="C61" s="215"/>
      <c r="D61" s="80" t="s">
        <v>58</v>
      </c>
      <c r="E61" s="81">
        <f t="shared" ref="E61:G61" si="31">E62</f>
        <v>0</v>
      </c>
      <c r="F61" s="81">
        <f t="shared" si="31"/>
        <v>0</v>
      </c>
      <c r="G61" s="81">
        <f t="shared" si="31"/>
        <v>0</v>
      </c>
    </row>
    <row r="62" spans="1:7" ht="15.6" x14ac:dyDescent="0.3">
      <c r="A62" s="207">
        <v>31219</v>
      </c>
      <c r="B62" s="208"/>
      <c r="C62" s="209"/>
      <c r="D62" s="82" t="s">
        <v>58</v>
      </c>
      <c r="E62" s="83">
        <v>0</v>
      </c>
      <c r="F62" s="83">
        <v>0</v>
      </c>
      <c r="G62" s="83"/>
    </row>
    <row r="63" spans="1:7" s="33" customFormat="1" ht="18.600000000000001" customHeight="1" x14ac:dyDescent="0.3">
      <c r="A63" s="213">
        <v>313</v>
      </c>
      <c r="B63" s="214"/>
      <c r="C63" s="215"/>
      <c r="D63" s="80" t="s">
        <v>59</v>
      </c>
      <c r="E63" s="81">
        <f t="shared" ref="E63:G63" si="32">E64</f>
        <v>0</v>
      </c>
      <c r="F63" s="81">
        <f t="shared" si="32"/>
        <v>0</v>
      </c>
      <c r="G63" s="81">
        <f t="shared" si="32"/>
        <v>0</v>
      </c>
    </row>
    <row r="64" spans="1:7" ht="30" x14ac:dyDescent="0.3">
      <c r="A64" s="207">
        <v>31321</v>
      </c>
      <c r="B64" s="208"/>
      <c r="C64" s="209"/>
      <c r="D64" s="82" t="s">
        <v>60</v>
      </c>
      <c r="E64" s="83">
        <v>0</v>
      </c>
      <c r="F64" s="83">
        <v>0</v>
      </c>
      <c r="G64" s="83"/>
    </row>
    <row r="65" spans="1:7" s="33" customFormat="1" ht="15.6" x14ac:dyDescent="0.3">
      <c r="A65" s="213">
        <v>32</v>
      </c>
      <c r="B65" s="214"/>
      <c r="C65" s="215"/>
      <c r="D65" s="80" t="s">
        <v>29</v>
      </c>
      <c r="E65" s="81">
        <f t="shared" ref="E65:G65" si="33">E66</f>
        <v>0</v>
      </c>
      <c r="F65" s="81">
        <f t="shared" si="33"/>
        <v>0</v>
      </c>
      <c r="G65" s="81">
        <f t="shared" si="33"/>
        <v>0</v>
      </c>
    </row>
    <row r="66" spans="1:7" s="33" customFormat="1" ht="18.600000000000001" customHeight="1" x14ac:dyDescent="0.3">
      <c r="A66" s="213">
        <v>321</v>
      </c>
      <c r="B66" s="214"/>
      <c r="C66" s="215"/>
      <c r="D66" s="80" t="s">
        <v>61</v>
      </c>
      <c r="E66" s="81">
        <f t="shared" ref="E66:G66" si="34">E67</f>
        <v>0</v>
      </c>
      <c r="F66" s="81">
        <f t="shared" si="34"/>
        <v>0</v>
      </c>
      <c r="G66" s="81">
        <f t="shared" si="34"/>
        <v>0</v>
      </c>
    </row>
    <row r="67" spans="1:7" ht="30" x14ac:dyDescent="0.3">
      <c r="A67" s="207">
        <v>32121</v>
      </c>
      <c r="B67" s="208"/>
      <c r="C67" s="209"/>
      <c r="D67" s="82" t="s">
        <v>100</v>
      </c>
      <c r="E67" s="83">
        <v>0</v>
      </c>
      <c r="F67" s="83">
        <v>0</v>
      </c>
      <c r="G67" s="83"/>
    </row>
    <row r="68" spans="1:7" s="33" customFormat="1" ht="30" customHeight="1" x14ac:dyDescent="0.3">
      <c r="A68" s="216" t="s">
        <v>170</v>
      </c>
      <c r="B68" s="217"/>
      <c r="C68" s="218"/>
      <c r="D68" s="86" t="s">
        <v>171</v>
      </c>
      <c r="E68" s="87">
        <f t="shared" ref="E68:G69" si="35">E69</f>
        <v>0</v>
      </c>
      <c r="F68" s="87">
        <f t="shared" si="35"/>
        <v>0</v>
      </c>
      <c r="G68" s="87">
        <f t="shared" si="35"/>
        <v>0</v>
      </c>
    </row>
    <row r="69" spans="1:7" s="33" customFormat="1" ht="30" customHeight="1" x14ac:dyDescent="0.3">
      <c r="A69" s="222" t="s">
        <v>163</v>
      </c>
      <c r="B69" s="223"/>
      <c r="C69" s="224"/>
      <c r="D69" s="78" t="s">
        <v>164</v>
      </c>
      <c r="E69" s="79">
        <f t="shared" si="35"/>
        <v>0</v>
      </c>
      <c r="F69" s="79">
        <f t="shared" si="35"/>
        <v>0</v>
      </c>
      <c r="G69" s="79">
        <f t="shared" si="35"/>
        <v>0</v>
      </c>
    </row>
    <row r="70" spans="1:7" s="33" customFormat="1" ht="15.6" x14ac:dyDescent="0.3">
      <c r="A70" s="219">
        <v>3</v>
      </c>
      <c r="B70" s="220"/>
      <c r="C70" s="221"/>
      <c r="D70" s="80" t="s">
        <v>19</v>
      </c>
      <c r="E70" s="81">
        <f t="shared" ref="E70:G70" si="36">E71+E78</f>
        <v>0</v>
      </c>
      <c r="F70" s="81">
        <f t="shared" si="36"/>
        <v>0</v>
      </c>
      <c r="G70" s="81">
        <f t="shared" si="36"/>
        <v>0</v>
      </c>
    </row>
    <row r="71" spans="1:7" s="33" customFormat="1" ht="15.6" x14ac:dyDescent="0.3">
      <c r="A71" s="213">
        <v>31</v>
      </c>
      <c r="B71" s="214"/>
      <c r="C71" s="215"/>
      <c r="D71" s="80" t="s">
        <v>20</v>
      </c>
      <c r="E71" s="81">
        <f t="shared" ref="E71:G71" si="37">E72+E74+E76</f>
        <v>0</v>
      </c>
      <c r="F71" s="81">
        <f t="shared" si="37"/>
        <v>0</v>
      </c>
      <c r="G71" s="81">
        <f t="shared" si="37"/>
        <v>0</v>
      </c>
    </row>
    <row r="72" spans="1:7" s="33" customFormat="1" ht="19.8" customHeight="1" x14ac:dyDescent="0.3">
      <c r="A72" s="213">
        <v>311</v>
      </c>
      <c r="B72" s="214"/>
      <c r="C72" s="215"/>
      <c r="D72" s="80" t="s">
        <v>99</v>
      </c>
      <c r="E72" s="81">
        <f t="shared" ref="E72:G72" si="38">E73</f>
        <v>0</v>
      </c>
      <c r="F72" s="81">
        <f t="shared" si="38"/>
        <v>0</v>
      </c>
      <c r="G72" s="81">
        <f t="shared" si="38"/>
        <v>0</v>
      </c>
    </row>
    <row r="73" spans="1:7" ht="15.6" x14ac:dyDescent="0.3">
      <c r="A73" s="207">
        <v>31111</v>
      </c>
      <c r="B73" s="208"/>
      <c r="C73" s="209"/>
      <c r="D73" s="82" t="s">
        <v>57</v>
      </c>
      <c r="E73" s="83">
        <v>0</v>
      </c>
      <c r="F73" s="83">
        <v>0</v>
      </c>
      <c r="G73" s="83"/>
    </row>
    <row r="74" spans="1:7" s="33" customFormat="1" ht="17.399999999999999" customHeight="1" x14ac:dyDescent="0.3">
      <c r="A74" s="213">
        <v>312</v>
      </c>
      <c r="B74" s="214"/>
      <c r="C74" s="215"/>
      <c r="D74" s="80" t="s">
        <v>58</v>
      </c>
      <c r="E74" s="81">
        <f t="shared" ref="E74:G74" si="39">E75</f>
        <v>0</v>
      </c>
      <c r="F74" s="81">
        <f t="shared" si="39"/>
        <v>0</v>
      </c>
      <c r="G74" s="81">
        <f t="shared" si="39"/>
        <v>0</v>
      </c>
    </row>
    <row r="75" spans="1:7" ht="15.6" x14ac:dyDescent="0.3">
      <c r="A75" s="207">
        <v>31219</v>
      </c>
      <c r="B75" s="208"/>
      <c r="C75" s="209"/>
      <c r="D75" s="82" t="s">
        <v>58</v>
      </c>
      <c r="E75" s="83">
        <v>0</v>
      </c>
      <c r="F75" s="83">
        <v>0</v>
      </c>
      <c r="G75" s="83"/>
    </row>
    <row r="76" spans="1:7" s="33" customFormat="1" ht="18" customHeight="1" x14ac:dyDescent="0.3">
      <c r="A76" s="213">
        <v>313</v>
      </c>
      <c r="B76" s="214"/>
      <c r="C76" s="215"/>
      <c r="D76" s="80" t="s">
        <v>59</v>
      </c>
      <c r="E76" s="81">
        <f t="shared" ref="E76:G76" si="40">E77</f>
        <v>0</v>
      </c>
      <c r="F76" s="81">
        <f t="shared" si="40"/>
        <v>0</v>
      </c>
      <c r="G76" s="81">
        <f t="shared" si="40"/>
        <v>0</v>
      </c>
    </row>
    <row r="77" spans="1:7" ht="30" x14ac:dyDescent="0.3">
      <c r="A77" s="207">
        <v>31321</v>
      </c>
      <c r="B77" s="208"/>
      <c r="C77" s="209"/>
      <c r="D77" s="82" t="s">
        <v>60</v>
      </c>
      <c r="E77" s="83">
        <v>0</v>
      </c>
      <c r="F77" s="83">
        <v>0</v>
      </c>
      <c r="G77" s="83"/>
    </row>
    <row r="78" spans="1:7" s="33" customFormat="1" ht="15.6" x14ac:dyDescent="0.3">
      <c r="A78" s="213">
        <v>32</v>
      </c>
      <c r="B78" s="214"/>
      <c r="C78" s="215"/>
      <c r="D78" s="80" t="s">
        <v>29</v>
      </c>
      <c r="E78" s="81">
        <f t="shared" ref="E78" si="41">E79</f>
        <v>0</v>
      </c>
      <c r="F78" s="81">
        <f t="shared" ref="F78" si="42">F79</f>
        <v>0</v>
      </c>
      <c r="G78" s="81">
        <f t="shared" ref="G78" si="43">G79</f>
        <v>0</v>
      </c>
    </row>
    <row r="79" spans="1:7" s="33" customFormat="1" ht="17.399999999999999" customHeight="1" x14ac:dyDescent="0.3">
      <c r="A79" s="213">
        <v>321</v>
      </c>
      <c r="B79" s="214"/>
      <c r="C79" s="215"/>
      <c r="D79" s="80" t="s">
        <v>61</v>
      </c>
      <c r="E79" s="81">
        <f t="shared" ref="E79:G79" si="44">E80</f>
        <v>0</v>
      </c>
      <c r="F79" s="81">
        <f t="shared" si="44"/>
        <v>0</v>
      </c>
      <c r="G79" s="81">
        <f t="shared" si="44"/>
        <v>0</v>
      </c>
    </row>
    <row r="80" spans="1:7" ht="30" x14ac:dyDescent="0.3">
      <c r="A80" s="207">
        <v>32121</v>
      </c>
      <c r="B80" s="208"/>
      <c r="C80" s="209"/>
      <c r="D80" s="82" t="s">
        <v>100</v>
      </c>
      <c r="E80" s="83">
        <v>0</v>
      </c>
      <c r="F80" s="83">
        <v>0</v>
      </c>
      <c r="G80" s="83"/>
    </row>
    <row r="81" spans="1:7" s="33" customFormat="1" ht="30" customHeight="1" x14ac:dyDescent="0.3">
      <c r="A81" s="216" t="s">
        <v>172</v>
      </c>
      <c r="B81" s="217"/>
      <c r="C81" s="218"/>
      <c r="D81" s="86" t="s">
        <v>173</v>
      </c>
      <c r="E81" s="87">
        <f t="shared" ref="E81:G81" si="45">E82</f>
        <v>2540</v>
      </c>
      <c r="F81" s="87">
        <f t="shared" si="45"/>
        <v>2859.68</v>
      </c>
      <c r="G81" s="87">
        <f t="shared" si="45"/>
        <v>0</v>
      </c>
    </row>
    <row r="82" spans="1:7" s="33" customFormat="1" ht="30" customHeight="1" x14ac:dyDescent="0.3">
      <c r="A82" s="222" t="s">
        <v>163</v>
      </c>
      <c r="B82" s="223"/>
      <c r="C82" s="224"/>
      <c r="D82" s="78" t="s">
        <v>164</v>
      </c>
      <c r="E82" s="79">
        <f t="shared" ref="E82:G84" si="46">E83</f>
        <v>2540</v>
      </c>
      <c r="F82" s="79">
        <f t="shared" si="46"/>
        <v>2859.68</v>
      </c>
      <c r="G82" s="79">
        <f t="shared" si="46"/>
        <v>0</v>
      </c>
    </row>
    <row r="83" spans="1:7" s="33" customFormat="1" ht="15.6" x14ac:dyDescent="0.3">
      <c r="A83" s="219">
        <v>3</v>
      </c>
      <c r="B83" s="220"/>
      <c r="C83" s="221"/>
      <c r="D83" s="80" t="s">
        <v>19</v>
      </c>
      <c r="E83" s="81">
        <f t="shared" si="46"/>
        <v>2540</v>
      </c>
      <c r="F83" s="81">
        <f t="shared" si="46"/>
        <v>2859.68</v>
      </c>
      <c r="G83" s="81">
        <f t="shared" si="46"/>
        <v>0</v>
      </c>
    </row>
    <row r="84" spans="1:7" s="33" customFormat="1" ht="15.6" x14ac:dyDescent="0.3">
      <c r="A84" s="213">
        <v>32</v>
      </c>
      <c r="B84" s="214"/>
      <c r="C84" s="215"/>
      <c r="D84" s="80" t="s">
        <v>29</v>
      </c>
      <c r="E84" s="81">
        <f t="shared" si="46"/>
        <v>2540</v>
      </c>
      <c r="F84" s="81">
        <f t="shared" si="46"/>
        <v>2859.68</v>
      </c>
      <c r="G84" s="81">
        <f t="shared" si="46"/>
        <v>0</v>
      </c>
    </row>
    <row r="85" spans="1:7" s="33" customFormat="1" ht="21" customHeight="1" x14ac:dyDescent="0.3">
      <c r="A85" s="213">
        <v>322</v>
      </c>
      <c r="B85" s="214"/>
      <c r="C85" s="215"/>
      <c r="D85" s="80" t="s">
        <v>63</v>
      </c>
      <c r="E85" s="81">
        <f t="shared" ref="E85:G85" si="47">E86</f>
        <v>2540</v>
      </c>
      <c r="F85" s="81">
        <f t="shared" si="47"/>
        <v>2859.68</v>
      </c>
      <c r="G85" s="81">
        <f t="shared" si="47"/>
        <v>0</v>
      </c>
    </row>
    <row r="86" spans="1:7" ht="15.6" x14ac:dyDescent="0.3">
      <c r="A86" s="207">
        <v>32229</v>
      </c>
      <c r="B86" s="208"/>
      <c r="C86" s="209"/>
      <c r="D86" s="82" t="s">
        <v>73</v>
      </c>
      <c r="E86" s="83">
        <v>2540</v>
      </c>
      <c r="F86" s="83">
        <v>2859.68</v>
      </c>
      <c r="G86" s="83"/>
    </row>
    <row r="87" spans="1:7" s="33" customFormat="1" ht="30" customHeight="1" x14ac:dyDescent="0.3">
      <c r="A87" s="216" t="s">
        <v>174</v>
      </c>
      <c r="B87" s="217"/>
      <c r="C87" s="218"/>
      <c r="D87" s="86" t="s">
        <v>175</v>
      </c>
      <c r="E87" s="87">
        <f t="shared" ref="E87:G87" si="48">E88</f>
        <v>1800</v>
      </c>
      <c r="F87" s="87">
        <f t="shared" si="48"/>
        <v>0</v>
      </c>
      <c r="G87" s="87">
        <f t="shared" si="48"/>
        <v>0</v>
      </c>
    </row>
    <row r="88" spans="1:7" s="33" customFormat="1" ht="30" customHeight="1" x14ac:dyDescent="0.3">
      <c r="A88" s="222" t="s">
        <v>163</v>
      </c>
      <c r="B88" s="223"/>
      <c r="C88" s="224"/>
      <c r="D88" s="78" t="s">
        <v>164</v>
      </c>
      <c r="E88" s="79">
        <f t="shared" ref="E88:G89" si="49">E89</f>
        <v>1800</v>
      </c>
      <c r="F88" s="79">
        <f t="shared" si="49"/>
        <v>0</v>
      </c>
      <c r="G88" s="79">
        <f t="shared" si="49"/>
        <v>0</v>
      </c>
    </row>
    <row r="89" spans="1:7" s="33" customFormat="1" ht="15.6" x14ac:dyDescent="0.3">
      <c r="A89" s="219">
        <v>3</v>
      </c>
      <c r="B89" s="220"/>
      <c r="C89" s="221"/>
      <c r="D89" s="80" t="s">
        <v>19</v>
      </c>
      <c r="E89" s="81">
        <f t="shared" si="49"/>
        <v>1800</v>
      </c>
      <c r="F89" s="81">
        <f t="shared" si="49"/>
        <v>0</v>
      </c>
      <c r="G89" s="81">
        <f t="shared" si="49"/>
        <v>0</v>
      </c>
    </row>
    <row r="90" spans="1:7" s="33" customFormat="1" ht="15.6" x14ac:dyDescent="0.3">
      <c r="A90" s="213">
        <v>32</v>
      </c>
      <c r="B90" s="214"/>
      <c r="C90" s="215"/>
      <c r="D90" s="80" t="s">
        <v>29</v>
      </c>
      <c r="E90" s="81">
        <f>E91</f>
        <v>1800</v>
      </c>
      <c r="F90" s="81">
        <f>F91</f>
        <v>0</v>
      </c>
      <c r="G90" s="81">
        <f>G91</f>
        <v>0</v>
      </c>
    </row>
    <row r="91" spans="1:7" s="33" customFormat="1" ht="15.6" customHeight="1" x14ac:dyDescent="0.3">
      <c r="A91" s="213">
        <v>322</v>
      </c>
      <c r="B91" s="214"/>
      <c r="C91" s="215"/>
      <c r="D91" s="80" t="s">
        <v>63</v>
      </c>
      <c r="E91" s="81">
        <f t="shared" ref="E91:G91" si="50">E92</f>
        <v>1800</v>
      </c>
      <c r="F91" s="81">
        <f t="shared" si="50"/>
        <v>0</v>
      </c>
      <c r="G91" s="81">
        <f t="shared" si="50"/>
        <v>0</v>
      </c>
    </row>
    <row r="92" spans="1:7" ht="15.6" customHeight="1" x14ac:dyDescent="0.3">
      <c r="A92" s="207">
        <v>32229</v>
      </c>
      <c r="B92" s="208"/>
      <c r="C92" s="209"/>
      <c r="D92" s="82" t="s">
        <v>73</v>
      </c>
      <c r="E92" s="83">
        <v>1800</v>
      </c>
      <c r="F92" s="83">
        <v>0</v>
      </c>
      <c r="G92" s="83"/>
    </row>
    <row r="93" spans="1:7" s="33" customFormat="1" ht="30" customHeight="1" x14ac:dyDescent="0.3">
      <c r="A93" s="216" t="s">
        <v>176</v>
      </c>
      <c r="B93" s="217"/>
      <c r="C93" s="218"/>
      <c r="D93" s="86" t="s">
        <v>177</v>
      </c>
      <c r="E93" s="87">
        <f t="shared" ref="E93:G93" si="51">E94</f>
        <v>0</v>
      </c>
      <c r="F93" s="87">
        <f t="shared" si="51"/>
        <v>0</v>
      </c>
      <c r="G93" s="87">
        <f t="shared" si="51"/>
        <v>0</v>
      </c>
    </row>
    <row r="94" spans="1:7" s="33" customFormat="1" ht="30" customHeight="1" x14ac:dyDescent="0.3">
      <c r="A94" s="222" t="s">
        <v>163</v>
      </c>
      <c r="B94" s="223"/>
      <c r="C94" s="224"/>
      <c r="D94" s="78" t="s">
        <v>164</v>
      </c>
      <c r="E94" s="79">
        <f t="shared" ref="E94:G96" si="52">E95</f>
        <v>0</v>
      </c>
      <c r="F94" s="79">
        <f t="shared" si="52"/>
        <v>0</v>
      </c>
      <c r="G94" s="79">
        <f t="shared" si="52"/>
        <v>0</v>
      </c>
    </row>
    <row r="95" spans="1:7" s="33" customFormat="1" ht="15.6" x14ac:dyDescent="0.3">
      <c r="A95" s="219">
        <v>3</v>
      </c>
      <c r="B95" s="220"/>
      <c r="C95" s="221"/>
      <c r="D95" s="80" t="s">
        <v>19</v>
      </c>
      <c r="E95" s="81">
        <f t="shared" si="52"/>
        <v>0</v>
      </c>
      <c r="F95" s="81">
        <f t="shared" si="52"/>
        <v>0</v>
      </c>
      <c r="G95" s="81">
        <f t="shared" si="52"/>
        <v>0</v>
      </c>
    </row>
    <row r="96" spans="1:7" s="33" customFormat="1" ht="15.6" x14ac:dyDescent="0.3">
      <c r="A96" s="213">
        <v>32</v>
      </c>
      <c r="B96" s="214"/>
      <c r="C96" s="215"/>
      <c r="D96" s="80" t="s">
        <v>29</v>
      </c>
      <c r="E96" s="81">
        <f t="shared" si="52"/>
        <v>0</v>
      </c>
      <c r="F96" s="81">
        <f t="shared" si="52"/>
        <v>0</v>
      </c>
      <c r="G96" s="81">
        <f t="shared" si="52"/>
        <v>0</v>
      </c>
    </row>
    <row r="97" spans="1:7" s="33" customFormat="1" ht="16.8" customHeight="1" x14ac:dyDescent="0.3">
      <c r="A97" s="213">
        <v>322</v>
      </c>
      <c r="B97" s="214"/>
      <c r="C97" s="215"/>
      <c r="D97" s="80" t="s">
        <v>63</v>
      </c>
      <c r="E97" s="81">
        <f t="shared" ref="E97:G97" si="53">E98</f>
        <v>0</v>
      </c>
      <c r="F97" s="81">
        <f t="shared" si="53"/>
        <v>0</v>
      </c>
      <c r="G97" s="81">
        <f t="shared" si="53"/>
        <v>0</v>
      </c>
    </row>
    <row r="98" spans="1:7" ht="15.6" x14ac:dyDescent="0.3">
      <c r="A98" s="207">
        <v>32229</v>
      </c>
      <c r="B98" s="208"/>
      <c r="C98" s="209"/>
      <c r="D98" s="82" t="s">
        <v>73</v>
      </c>
      <c r="E98" s="83">
        <v>0</v>
      </c>
      <c r="F98" s="83">
        <v>0</v>
      </c>
      <c r="G98" s="83"/>
    </row>
    <row r="99" spans="1:7" s="33" customFormat="1" ht="30" customHeight="1" x14ac:dyDescent="0.3">
      <c r="A99" s="216" t="s">
        <v>178</v>
      </c>
      <c r="B99" s="217"/>
      <c r="C99" s="218"/>
      <c r="D99" s="86" t="s">
        <v>179</v>
      </c>
      <c r="E99" s="87">
        <f t="shared" ref="E99:G102" si="54">E100</f>
        <v>0</v>
      </c>
      <c r="F99" s="87">
        <f t="shared" si="54"/>
        <v>0</v>
      </c>
      <c r="G99" s="87">
        <f t="shared" si="54"/>
        <v>0</v>
      </c>
    </row>
    <row r="100" spans="1:7" s="33" customFormat="1" ht="30" customHeight="1" x14ac:dyDescent="0.3">
      <c r="A100" s="222" t="s">
        <v>163</v>
      </c>
      <c r="B100" s="223"/>
      <c r="C100" s="224"/>
      <c r="D100" s="78" t="s">
        <v>164</v>
      </c>
      <c r="E100" s="79">
        <f t="shared" si="54"/>
        <v>0</v>
      </c>
      <c r="F100" s="79">
        <f t="shared" si="54"/>
        <v>0</v>
      </c>
      <c r="G100" s="79">
        <f t="shared" si="54"/>
        <v>0</v>
      </c>
    </row>
    <row r="101" spans="1:7" s="33" customFormat="1" ht="15.6" x14ac:dyDescent="0.3">
      <c r="A101" s="219">
        <v>3</v>
      </c>
      <c r="B101" s="220"/>
      <c r="C101" s="221"/>
      <c r="D101" s="80" t="s">
        <v>19</v>
      </c>
      <c r="E101" s="81">
        <f t="shared" si="54"/>
        <v>0</v>
      </c>
      <c r="F101" s="81">
        <f t="shared" si="54"/>
        <v>0</v>
      </c>
      <c r="G101" s="81">
        <f t="shared" si="54"/>
        <v>0</v>
      </c>
    </row>
    <row r="102" spans="1:7" s="33" customFormat="1" ht="15.6" x14ac:dyDescent="0.3">
      <c r="A102" s="213">
        <v>32</v>
      </c>
      <c r="B102" s="214"/>
      <c r="C102" s="215"/>
      <c r="D102" s="80" t="s">
        <v>29</v>
      </c>
      <c r="E102" s="81">
        <f t="shared" si="54"/>
        <v>0</v>
      </c>
      <c r="F102" s="81">
        <f t="shared" si="54"/>
        <v>0</v>
      </c>
      <c r="G102" s="81">
        <f t="shared" si="54"/>
        <v>0</v>
      </c>
    </row>
    <row r="103" spans="1:7" s="33" customFormat="1" ht="17.399999999999999" customHeight="1" x14ac:dyDescent="0.3">
      <c r="A103" s="213">
        <v>322</v>
      </c>
      <c r="B103" s="214"/>
      <c r="C103" s="215"/>
      <c r="D103" s="80" t="s">
        <v>63</v>
      </c>
      <c r="E103" s="81">
        <f t="shared" ref="E103:G103" si="55">E104</f>
        <v>0</v>
      </c>
      <c r="F103" s="81">
        <f t="shared" si="55"/>
        <v>0</v>
      </c>
      <c r="G103" s="81">
        <f t="shared" si="55"/>
        <v>0</v>
      </c>
    </row>
    <row r="104" spans="1:7" ht="15.6" x14ac:dyDescent="0.3">
      <c r="A104" s="207">
        <v>32229</v>
      </c>
      <c r="B104" s="208"/>
      <c r="C104" s="209"/>
      <c r="D104" s="82" t="s">
        <v>73</v>
      </c>
      <c r="E104" s="83">
        <v>0</v>
      </c>
      <c r="F104" s="83">
        <v>0</v>
      </c>
      <c r="G104" s="83"/>
    </row>
    <row r="105" spans="1:7" s="33" customFormat="1" ht="30" customHeight="1" x14ac:dyDescent="0.3">
      <c r="A105" s="216" t="s">
        <v>180</v>
      </c>
      <c r="B105" s="217"/>
      <c r="C105" s="218"/>
      <c r="D105" s="86" t="s">
        <v>181</v>
      </c>
      <c r="E105" s="87">
        <f t="shared" ref="E105:E108" si="56">E106</f>
        <v>2620</v>
      </c>
      <c r="F105" s="87">
        <f t="shared" ref="F105:F108" si="57">F106</f>
        <v>2863</v>
      </c>
      <c r="G105" s="87">
        <f t="shared" ref="G105:G108" si="58">G106</f>
        <v>0</v>
      </c>
    </row>
    <row r="106" spans="1:7" s="33" customFormat="1" ht="30" customHeight="1" x14ac:dyDescent="0.3">
      <c r="A106" s="222" t="s">
        <v>163</v>
      </c>
      <c r="B106" s="223"/>
      <c r="C106" s="224"/>
      <c r="D106" s="78" t="s">
        <v>164</v>
      </c>
      <c r="E106" s="79">
        <f t="shared" si="56"/>
        <v>2620</v>
      </c>
      <c r="F106" s="79">
        <f t="shared" si="57"/>
        <v>2863</v>
      </c>
      <c r="G106" s="79">
        <f t="shared" si="58"/>
        <v>0</v>
      </c>
    </row>
    <row r="107" spans="1:7" s="33" customFormat="1" ht="15.6" x14ac:dyDescent="0.3">
      <c r="A107" s="219">
        <v>3</v>
      </c>
      <c r="B107" s="220"/>
      <c r="C107" s="221"/>
      <c r="D107" s="80" t="s">
        <v>19</v>
      </c>
      <c r="E107" s="81">
        <f t="shared" si="56"/>
        <v>2620</v>
      </c>
      <c r="F107" s="81">
        <f t="shared" si="57"/>
        <v>2863</v>
      </c>
      <c r="G107" s="81">
        <f t="shared" si="58"/>
        <v>0</v>
      </c>
    </row>
    <row r="108" spans="1:7" s="33" customFormat="1" ht="15.6" x14ac:dyDescent="0.3">
      <c r="A108" s="213">
        <v>32</v>
      </c>
      <c r="B108" s="214"/>
      <c r="C108" s="215"/>
      <c r="D108" s="80" t="s">
        <v>29</v>
      </c>
      <c r="E108" s="81">
        <f t="shared" si="56"/>
        <v>2620</v>
      </c>
      <c r="F108" s="81">
        <f t="shared" si="57"/>
        <v>2863</v>
      </c>
      <c r="G108" s="81">
        <f t="shared" si="58"/>
        <v>0</v>
      </c>
    </row>
    <row r="109" spans="1:7" s="33" customFormat="1" ht="18" customHeight="1" x14ac:dyDescent="0.3">
      <c r="A109" s="213">
        <v>322</v>
      </c>
      <c r="B109" s="214"/>
      <c r="C109" s="215"/>
      <c r="D109" s="80" t="s">
        <v>63</v>
      </c>
      <c r="E109" s="81">
        <f t="shared" ref="E109:G109" si="59">E110</f>
        <v>2620</v>
      </c>
      <c r="F109" s="81">
        <f t="shared" si="59"/>
        <v>2863</v>
      </c>
      <c r="G109" s="81">
        <f t="shared" si="59"/>
        <v>0</v>
      </c>
    </row>
    <row r="110" spans="1:7" ht="15.6" x14ac:dyDescent="0.3">
      <c r="A110" s="207">
        <v>32229</v>
      </c>
      <c r="B110" s="208"/>
      <c r="C110" s="209"/>
      <c r="D110" s="82" t="s">
        <v>73</v>
      </c>
      <c r="E110" s="83">
        <v>2620</v>
      </c>
      <c r="F110" s="83">
        <v>2863</v>
      </c>
      <c r="G110" s="83"/>
    </row>
    <row r="111" spans="1:7" s="33" customFormat="1" ht="30" customHeight="1" x14ac:dyDescent="0.3">
      <c r="A111" s="216" t="s">
        <v>182</v>
      </c>
      <c r="B111" s="217"/>
      <c r="C111" s="218"/>
      <c r="D111" s="86" t="s">
        <v>183</v>
      </c>
      <c r="E111" s="87">
        <f t="shared" ref="E111:G114" si="60">E112</f>
        <v>2220</v>
      </c>
      <c r="F111" s="87">
        <f t="shared" si="60"/>
        <v>0</v>
      </c>
      <c r="G111" s="87">
        <f t="shared" si="60"/>
        <v>0</v>
      </c>
    </row>
    <row r="112" spans="1:7" s="33" customFormat="1" ht="30" customHeight="1" x14ac:dyDescent="0.3">
      <c r="A112" s="222" t="s">
        <v>163</v>
      </c>
      <c r="B112" s="223"/>
      <c r="C112" s="224"/>
      <c r="D112" s="78" t="s">
        <v>164</v>
      </c>
      <c r="E112" s="79">
        <f t="shared" si="60"/>
        <v>2220</v>
      </c>
      <c r="F112" s="79">
        <f t="shared" si="60"/>
        <v>0</v>
      </c>
      <c r="G112" s="79">
        <f t="shared" si="60"/>
        <v>0</v>
      </c>
    </row>
    <row r="113" spans="1:7" s="33" customFormat="1" ht="15.6" x14ac:dyDescent="0.3">
      <c r="A113" s="219">
        <v>3</v>
      </c>
      <c r="B113" s="220"/>
      <c r="C113" s="221"/>
      <c r="D113" s="80" t="s">
        <v>19</v>
      </c>
      <c r="E113" s="81">
        <f t="shared" si="60"/>
        <v>2220</v>
      </c>
      <c r="F113" s="81">
        <f t="shared" si="60"/>
        <v>0</v>
      </c>
      <c r="G113" s="81">
        <f t="shared" si="60"/>
        <v>0</v>
      </c>
    </row>
    <row r="114" spans="1:7" s="33" customFormat="1" ht="15.6" x14ac:dyDescent="0.3">
      <c r="A114" s="213">
        <v>32</v>
      </c>
      <c r="B114" s="214"/>
      <c r="C114" s="215"/>
      <c r="D114" s="80" t="s">
        <v>29</v>
      </c>
      <c r="E114" s="81">
        <f t="shared" si="60"/>
        <v>2220</v>
      </c>
      <c r="F114" s="81">
        <f t="shared" si="60"/>
        <v>0</v>
      </c>
      <c r="G114" s="81">
        <f t="shared" si="60"/>
        <v>0</v>
      </c>
    </row>
    <row r="115" spans="1:7" s="33" customFormat="1" ht="17.399999999999999" customHeight="1" x14ac:dyDescent="0.3">
      <c r="A115" s="213">
        <v>322</v>
      </c>
      <c r="B115" s="214"/>
      <c r="C115" s="215"/>
      <c r="D115" s="80" t="s">
        <v>63</v>
      </c>
      <c r="E115" s="81">
        <f t="shared" ref="E115:G115" si="61">E116</f>
        <v>2220</v>
      </c>
      <c r="F115" s="81">
        <f t="shared" si="61"/>
        <v>0</v>
      </c>
      <c r="G115" s="81">
        <f t="shared" si="61"/>
        <v>0</v>
      </c>
    </row>
    <row r="116" spans="1:7" ht="15.6" x14ac:dyDescent="0.3">
      <c r="A116" s="207">
        <v>32229</v>
      </c>
      <c r="B116" s="208"/>
      <c r="C116" s="209"/>
      <c r="D116" s="82" t="s">
        <v>73</v>
      </c>
      <c r="E116" s="83">
        <v>2220</v>
      </c>
      <c r="F116" s="83">
        <v>0</v>
      </c>
      <c r="G116" s="83"/>
    </row>
    <row r="117" spans="1:7" s="33" customFormat="1" ht="30" customHeight="1" x14ac:dyDescent="0.3">
      <c r="A117" s="216" t="s">
        <v>184</v>
      </c>
      <c r="B117" s="217"/>
      <c r="C117" s="218"/>
      <c r="D117" s="86" t="s">
        <v>185</v>
      </c>
      <c r="E117" s="87">
        <f t="shared" ref="E117:G120" si="62">E118</f>
        <v>0</v>
      </c>
      <c r="F117" s="87">
        <f t="shared" si="62"/>
        <v>0</v>
      </c>
      <c r="G117" s="87">
        <f t="shared" si="62"/>
        <v>0</v>
      </c>
    </row>
    <row r="118" spans="1:7" s="33" customFormat="1" ht="30" customHeight="1" x14ac:dyDescent="0.3">
      <c r="A118" s="222" t="s">
        <v>163</v>
      </c>
      <c r="B118" s="223"/>
      <c r="C118" s="224"/>
      <c r="D118" s="78" t="s">
        <v>164</v>
      </c>
      <c r="E118" s="79">
        <f t="shared" si="62"/>
        <v>0</v>
      </c>
      <c r="F118" s="79">
        <f t="shared" si="62"/>
        <v>0</v>
      </c>
      <c r="G118" s="79">
        <f t="shared" si="62"/>
        <v>0</v>
      </c>
    </row>
    <row r="119" spans="1:7" s="33" customFormat="1" ht="15.6" x14ac:dyDescent="0.3">
      <c r="A119" s="219">
        <v>3</v>
      </c>
      <c r="B119" s="220"/>
      <c r="C119" s="221"/>
      <c r="D119" s="80" t="s">
        <v>19</v>
      </c>
      <c r="E119" s="81">
        <f t="shared" si="62"/>
        <v>0</v>
      </c>
      <c r="F119" s="81">
        <f t="shared" si="62"/>
        <v>0</v>
      </c>
      <c r="G119" s="81">
        <f t="shared" si="62"/>
        <v>0</v>
      </c>
    </row>
    <row r="120" spans="1:7" s="33" customFormat="1" ht="15.6" x14ac:dyDescent="0.3">
      <c r="A120" s="213">
        <v>32</v>
      </c>
      <c r="B120" s="214"/>
      <c r="C120" s="215"/>
      <c r="D120" s="80" t="s">
        <v>29</v>
      </c>
      <c r="E120" s="81">
        <f t="shared" si="62"/>
        <v>0</v>
      </c>
      <c r="F120" s="81">
        <f t="shared" si="62"/>
        <v>0</v>
      </c>
      <c r="G120" s="81">
        <f t="shared" si="62"/>
        <v>0</v>
      </c>
    </row>
    <row r="121" spans="1:7" s="33" customFormat="1" ht="19.2" customHeight="1" x14ac:dyDescent="0.3">
      <c r="A121" s="213">
        <v>322</v>
      </c>
      <c r="B121" s="214"/>
      <c r="C121" s="215"/>
      <c r="D121" s="80" t="s">
        <v>63</v>
      </c>
      <c r="E121" s="81">
        <f t="shared" ref="E121:G121" si="63">E122</f>
        <v>0</v>
      </c>
      <c r="F121" s="81">
        <f t="shared" si="63"/>
        <v>0</v>
      </c>
      <c r="G121" s="81">
        <f t="shared" si="63"/>
        <v>0</v>
      </c>
    </row>
    <row r="122" spans="1:7" ht="15.6" x14ac:dyDescent="0.3">
      <c r="A122" s="207">
        <v>32229</v>
      </c>
      <c r="B122" s="208"/>
      <c r="C122" s="209"/>
      <c r="D122" s="82" t="s">
        <v>73</v>
      </c>
      <c r="E122" s="83">
        <v>0</v>
      </c>
      <c r="F122" s="83">
        <v>0</v>
      </c>
      <c r="G122" s="83"/>
    </row>
    <row r="123" spans="1:7" s="33" customFormat="1" ht="30" customHeight="1" x14ac:dyDescent="0.3">
      <c r="A123" s="216" t="s">
        <v>186</v>
      </c>
      <c r="B123" s="217"/>
      <c r="C123" s="218"/>
      <c r="D123" s="86" t="s">
        <v>187</v>
      </c>
      <c r="E123" s="87">
        <f t="shared" ref="E123:G126" si="64">E124</f>
        <v>0</v>
      </c>
      <c r="F123" s="87">
        <f t="shared" si="64"/>
        <v>0</v>
      </c>
      <c r="G123" s="87">
        <f t="shared" si="64"/>
        <v>0</v>
      </c>
    </row>
    <row r="124" spans="1:7" s="33" customFormat="1" ht="30" customHeight="1" x14ac:dyDescent="0.3">
      <c r="A124" s="222" t="s">
        <v>163</v>
      </c>
      <c r="B124" s="223"/>
      <c r="C124" s="224"/>
      <c r="D124" s="78" t="s">
        <v>164</v>
      </c>
      <c r="E124" s="79">
        <f t="shared" si="64"/>
        <v>0</v>
      </c>
      <c r="F124" s="79">
        <f t="shared" si="64"/>
        <v>0</v>
      </c>
      <c r="G124" s="79">
        <f t="shared" si="64"/>
        <v>0</v>
      </c>
    </row>
    <row r="125" spans="1:7" s="33" customFormat="1" ht="15.6" x14ac:dyDescent="0.3">
      <c r="A125" s="219">
        <v>3</v>
      </c>
      <c r="B125" s="220"/>
      <c r="C125" s="221"/>
      <c r="D125" s="80" t="s">
        <v>19</v>
      </c>
      <c r="E125" s="81">
        <f t="shared" si="64"/>
        <v>0</v>
      </c>
      <c r="F125" s="81">
        <f t="shared" si="64"/>
        <v>0</v>
      </c>
      <c r="G125" s="81">
        <f t="shared" si="64"/>
        <v>0</v>
      </c>
    </row>
    <row r="126" spans="1:7" s="33" customFormat="1" ht="15.6" x14ac:dyDescent="0.3">
      <c r="A126" s="213">
        <v>32</v>
      </c>
      <c r="B126" s="214"/>
      <c r="C126" s="215"/>
      <c r="D126" s="80" t="s">
        <v>29</v>
      </c>
      <c r="E126" s="81">
        <f t="shared" si="64"/>
        <v>0</v>
      </c>
      <c r="F126" s="81">
        <f t="shared" si="64"/>
        <v>0</v>
      </c>
      <c r="G126" s="81">
        <f t="shared" si="64"/>
        <v>0</v>
      </c>
    </row>
    <row r="127" spans="1:7" s="33" customFormat="1" ht="16.8" customHeight="1" x14ac:dyDescent="0.3">
      <c r="A127" s="213">
        <v>322</v>
      </c>
      <c r="B127" s="214"/>
      <c r="C127" s="215"/>
      <c r="D127" s="80" t="s">
        <v>63</v>
      </c>
      <c r="E127" s="81">
        <f t="shared" ref="E127:G127" si="65">E128</f>
        <v>0</v>
      </c>
      <c r="F127" s="81">
        <f t="shared" si="65"/>
        <v>0</v>
      </c>
      <c r="G127" s="81">
        <f t="shared" si="65"/>
        <v>0</v>
      </c>
    </row>
    <row r="128" spans="1:7" ht="15.6" x14ac:dyDescent="0.3">
      <c r="A128" s="207">
        <v>32229</v>
      </c>
      <c r="B128" s="208"/>
      <c r="C128" s="209"/>
      <c r="D128" s="82" t="s">
        <v>73</v>
      </c>
      <c r="E128" s="83">
        <v>0</v>
      </c>
      <c r="F128" s="83">
        <v>0</v>
      </c>
      <c r="G128" s="83"/>
    </row>
    <row r="129" spans="1:7" s="33" customFormat="1" ht="31.2" x14ac:dyDescent="0.3">
      <c r="A129" s="228" t="s">
        <v>122</v>
      </c>
      <c r="B129" s="229"/>
      <c r="C129" s="230"/>
      <c r="D129" s="74" t="s">
        <v>123</v>
      </c>
      <c r="E129" s="75">
        <f>E130+E165</f>
        <v>34102.730000000003</v>
      </c>
      <c r="F129" s="75">
        <f>F130+F165</f>
        <v>31989</v>
      </c>
      <c r="G129" s="75">
        <f>G130+G165</f>
        <v>0</v>
      </c>
    </row>
    <row r="130" spans="1:7" s="33" customFormat="1" ht="34.799999999999997" customHeight="1" x14ac:dyDescent="0.3">
      <c r="A130" s="216" t="s">
        <v>124</v>
      </c>
      <c r="B130" s="217"/>
      <c r="C130" s="218"/>
      <c r="D130" s="86" t="s">
        <v>125</v>
      </c>
      <c r="E130" s="87">
        <f t="shared" ref="E130:G131" si="66">E131</f>
        <v>34036.370000000003</v>
      </c>
      <c r="F130" s="87">
        <f t="shared" si="66"/>
        <v>31989</v>
      </c>
      <c r="G130" s="87">
        <f t="shared" si="66"/>
        <v>0</v>
      </c>
    </row>
    <row r="131" spans="1:7" s="33" customFormat="1" ht="31.2" x14ac:dyDescent="0.3">
      <c r="A131" s="222" t="s">
        <v>127</v>
      </c>
      <c r="B131" s="223"/>
      <c r="C131" s="224"/>
      <c r="D131" s="78" t="s">
        <v>126</v>
      </c>
      <c r="E131" s="79">
        <f t="shared" si="66"/>
        <v>34036.370000000003</v>
      </c>
      <c r="F131" s="79">
        <f t="shared" si="66"/>
        <v>31989</v>
      </c>
      <c r="G131" s="79">
        <f t="shared" si="66"/>
        <v>0</v>
      </c>
    </row>
    <row r="132" spans="1:7" s="33" customFormat="1" ht="15.6" x14ac:dyDescent="0.3">
      <c r="A132" s="219">
        <v>3</v>
      </c>
      <c r="B132" s="220"/>
      <c r="C132" s="221"/>
      <c r="D132" s="80" t="s">
        <v>19</v>
      </c>
      <c r="E132" s="81">
        <f t="shared" ref="E132:G132" si="67">E133+E161</f>
        <v>34036.370000000003</v>
      </c>
      <c r="F132" s="81">
        <f t="shared" si="67"/>
        <v>31989</v>
      </c>
      <c r="G132" s="81">
        <f t="shared" si="67"/>
        <v>0</v>
      </c>
    </row>
    <row r="133" spans="1:7" s="33" customFormat="1" ht="15.6" x14ac:dyDescent="0.3">
      <c r="A133" s="213">
        <v>32</v>
      </c>
      <c r="B133" s="214"/>
      <c r="C133" s="215"/>
      <c r="D133" s="80" t="s">
        <v>29</v>
      </c>
      <c r="E133" s="81">
        <f t="shared" ref="E133:G133" si="68">SUM(E134+E138+E147+E157)</f>
        <v>33208.18</v>
      </c>
      <c r="F133" s="81">
        <f t="shared" si="68"/>
        <v>31222</v>
      </c>
      <c r="G133" s="81">
        <f t="shared" si="68"/>
        <v>0</v>
      </c>
    </row>
    <row r="134" spans="1:7" s="33" customFormat="1" ht="16.2" customHeight="1" x14ac:dyDescent="0.3">
      <c r="A134" s="213">
        <v>321</v>
      </c>
      <c r="B134" s="214"/>
      <c r="C134" s="215"/>
      <c r="D134" s="80" t="s">
        <v>61</v>
      </c>
      <c r="E134" s="81">
        <f t="shared" ref="E134:G134" si="69">E135+E136+E137</f>
        <v>2641.1800000000003</v>
      </c>
      <c r="F134" s="81">
        <f t="shared" si="69"/>
        <v>3509</v>
      </c>
      <c r="G134" s="81">
        <f t="shared" si="69"/>
        <v>0</v>
      </c>
    </row>
    <row r="135" spans="1:7" ht="15.6" x14ac:dyDescent="0.3">
      <c r="A135" s="207">
        <v>32119</v>
      </c>
      <c r="B135" s="208"/>
      <c r="C135" s="209"/>
      <c r="D135" s="82" t="s">
        <v>69</v>
      </c>
      <c r="E135" s="84">
        <v>637.07000000000005</v>
      </c>
      <c r="F135" s="84">
        <v>920</v>
      </c>
      <c r="G135" s="84"/>
    </row>
    <row r="136" spans="1:7" ht="15.6" customHeight="1" x14ac:dyDescent="0.3">
      <c r="A136" s="207">
        <v>32131</v>
      </c>
      <c r="B136" s="208"/>
      <c r="C136" s="209"/>
      <c r="D136" s="82" t="s">
        <v>70</v>
      </c>
      <c r="E136" s="84">
        <v>1751.94</v>
      </c>
      <c r="F136" s="84">
        <v>2337</v>
      </c>
      <c r="G136" s="84"/>
    </row>
    <row r="137" spans="1:7" ht="30" x14ac:dyDescent="0.3">
      <c r="A137" s="207">
        <v>32149</v>
      </c>
      <c r="B137" s="208"/>
      <c r="C137" s="209"/>
      <c r="D137" s="82" t="s">
        <v>71</v>
      </c>
      <c r="E137" s="84">
        <v>252.17</v>
      </c>
      <c r="F137" s="84">
        <v>252</v>
      </c>
      <c r="G137" s="84"/>
    </row>
    <row r="138" spans="1:7" s="33" customFormat="1" ht="21" customHeight="1" x14ac:dyDescent="0.3">
      <c r="A138" s="213">
        <v>322</v>
      </c>
      <c r="B138" s="214"/>
      <c r="C138" s="215"/>
      <c r="D138" s="80" t="s">
        <v>63</v>
      </c>
      <c r="E138" s="81">
        <f t="shared" ref="E138:G138" si="70">SUM(E139:E146)</f>
        <v>17500.960000000003</v>
      </c>
      <c r="F138" s="81">
        <f t="shared" si="70"/>
        <v>15178</v>
      </c>
      <c r="G138" s="81">
        <f t="shared" si="70"/>
        <v>0</v>
      </c>
    </row>
    <row r="139" spans="1:7" ht="15.6" x14ac:dyDescent="0.3">
      <c r="A139" s="207">
        <v>32211</v>
      </c>
      <c r="B139" s="208"/>
      <c r="C139" s="209"/>
      <c r="D139" s="82" t="s">
        <v>72</v>
      </c>
      <c r="E139" s="84">
        <v>783.07</v>
      </c>
      <c r="F139" s="84">
        <v>883</v>
      </c>
      <c r="G139" s="84"/>
    </row>
    <row r="140" spans="1:7" ht="30" x14ac:dyDescent="0.3">
      <c r="A140" s="207">
        <v>32219</v>
      </c>
      <c r="B140" s="208"/>
      <c r="C140" s="209"/>
      <c r="D140" s="82" t="s">
        <v>128</v>
      </c>
      <c r="E140" s="84">
        <v>3198.62</v>
      </c>
      <c r="F140" s="84">
        <v>3504</v>
      </c>
      <c r="G140" s="84"/>
    </row>
    <row r="141" spans="1:7" ht="15.6" x14ac:dyDescent="0.3">
      <c r="A141" s="207">
        <v>32231</v>
      </c>
      <c r="B141" s="208"/>
      <c r="C141" s="209"/>
      <c r="D141" s="82" t="s">
        <v>129</v>
      </c>
      <c r="E141" s="84">
        <v>5003.6499999999996</v>
      </c>
      <c r="F141" s="84">
        <v>3947</v>
      </c>
      <c r="G141" s="84"/>
    </row>
    <row r="142" spans="1:7" ht="15.6" x14ac:dyDescent="0.3">
      <c r="A142" s="207">
        <v>32233</v>
      </c>
      <c r="B142" s="208"/>
      <c r="C142" s="209"/>
      <c r="D142" s="82" t="s">
        <v>130</v>
      </c>
      <c r="E142" s="84">
        <v>7613.11</v>
      </c>
      <c r="F142" s="84">
        <v>6240</v>
      </c>
      <c r="G142" s="84"/>
    </row>
    <row r="143" spans="1:7" ht="15.6" x14ac:dyDescent="0.3">
      <c r="A143" s="207">
        <v>32234</v>
      </c>
      <c r="B143" s="208"/>
      <c r="C143" s="209"/>
      <c r="D143" s="82" t="s">
        <v>131</v>
      </c>
      <c r="E143" s="84">
        <v>199.08</v>
      </c>
      <c r="F143" s="84">
        <v>49</v>
      </c>
      <c r="G143" s="84"/>
    </row>
    <row r="144" spans="1:7" ht="30" x14ac:dyDescent="0.3">
      <c r="A144" s="207">
        <v>32244</v>
      </c>
      <c r="B144" s="208"/>
      <c r="C144" s="209"/>
      <c r="D144" s="82" t="s">
        <v>98</v>
      </c>
      <c r="E144" s="84">
        <v>477.8</v>
      </c>
      <c r="F144" s="84">
        <v>555</v>
      </c>
      <c r="G144" s="84"/>
    </row>
    <row r="145" spans="1:8" ht="15.6" x14ac:dyDescent="0.3">
      <c r="A145" s="207">
        <v>32251</v>
      </c>
      <c r="B145" s="208"/>
      <c r="C145" s="209"/>
      <c r="D145" s="82" t="s">
        <v>190</v>
      </c>
      <c r="E145" s="84">
        <v>199.08</v>
      </c>
      <c r="F145" s="84">
        <v>0</v>
      </c>
      <c r="G145" s="84"/>
      <c r="H145" s="39"/>
    </row>
    <row r="146" spans="1:8" ht="30" x14ac:dyDescent="0.3">
      <c r="A146" s="207">
        <v>32271</v>
      </c>
      <c r="B146" s="208"/>
      <c r="C146" s="209"/>
      <c r="D146" s="82" t="s">
        <v>95</v>
      </c>
      <c r="E146" s="84">
        <v>26.55</v>
      </c>
      <c r="F146" s="84">
        <v>0</v>
      </c>
      <c r="G146" s="84"/>
    </row>
    <row r="147" spans="1:8" s="33" customFormat="1" ht="17.399999999999999" customHeight="1" x14ac:dyDescent="0.3">
      <c r="A147" s="213">
        <v>323</v>
      </c>
      <c r="B147" s="214"/>
      <c r="C147" s="215"/>
      <c r="D147" s="80" t="s">
        <v>74</v>
      </c>
      <c r="E147" s="81">
        <f t="shared" ref="E147:G147" si="71">SUM(E148:E156)</f>
        <v>11507.07</v>
      </c>
      <c r="F147" s="81">
        <f t="shared" si="71"/>
        <v>11033</v>
      </c>
      <c r="G147" s="81">
        <f t="shared" si="71"/>
        <v>0</v>
      </c>
    </row>
    <row r="148" spans="1:8" ht="15.6" customHeight="1" x14ac:dyDescent="0.3">
      <c r="A148" s="207">
        <v>32311</v>
      </c>
      <c r="B148" s="208"/>
      <c r="C148" s="209"/>
      <c r="D148" s="82" t="s">
        <v>96</v>
      </c>
      <c r="E148" s="84">
        <v>1207.78</v>
      </c>
      <c r="F148" s="84">
        <v>1207</v>
      </c>
      <c r="G148" s="84"/>
    </row>
    <row r="149" spans="1:8" ht="15.6" customHeight="1" x14ac:dyDescent="0.3">
      <c r="A149" s="207">
        <v>32313</v>
      </c>
      <c r="B149" s="208"/>
      <c r="C149" s="209"/>
      <c r="D149" s="82" t="s">
        <v>142</v>
      </c>
      <c r="E149" s="84">
        <v>424.71</v>
      </c>
      <c r="F149" s="84">
        <v>442</v>
      </c>
      <c r="G149" s="84"/>
    </row>
    <row r="150" spans="1:8" ht="28.2" customHeight="1" x14ac:dyDescent="0.3">
      <c r="A150" s="207">
        <v>32329</v>
      </c>
      <c r="B150" s="208"/>
      <c r="C150" s="209"/>
      <c r="D150" s="82" t="s">
        <v>143</v>
      </c>
      <c r="E150" s="84">
        <v>822.88</v>
      </c>
      <c r="F150" s="84">
        <v>928</v>
      </c>
      <c r="G150" s="84"/>
    </row>
    <row r="151" spans="1:8" ht="15.6" customHeight="1" x14ac:dyDescent="0.3">
      <c r="A151" s="207">
        <v>32349</v>
      </c>
      <c r="B151" s="208"/>
      <c r="C151" s="209"/>
      <c r="D151" s="82" t="s">
        <v>85</v>
      </c>
      <c r="E151" s="84">
        <v>4140.95</v>
      </c>
      <c r="F151" s="84">
        <v>3204</v>
      </c>
      <c r="G151" s="84"/>
    </row>
    <row r="152" spans="1:8" ht="15.6" customHeight="1" x14ac:dyDescent="0.3">
      <c r="A152" s="207">
        <v>32361</v>
      </c>
      <c r="B152" s="208"/>
      <c r="C152" s="209"/>
      <c r="D152" s="82" t="s">
        <v>86</v>
      </c>
      <c r="E152" s="84">
        <v>1911.21</v>
      </c>
      <c r="F152" s="84">
        <v>2011</v>
      </c>
      <c r="G152" s="84"/>
    </row>
    <row r="153" spans="1:8" ht="15.6" customHeight="1" x14ac:dyDescent="0.3">
      <c r="A153" s="207">
        <v>32369</v>
      </c>
      <c r="B153" s="208"/>
      <c r="C153" s="209"/>
      <c r="D153" s="82" t="s">
        <v>214</v>
      </c>
      <c r="E153" s="84">
        <v>0</v>
      </c>
      <c r="F153" s="84">
        <v>210</v>
      </c>
      <c r="G153" s="84"/>
    </row>
    <row r="154" spans="1:8" ht="15.6" customHeight="1" x14ac:dyDescent="0.3">
      <c r="A154" s="207">
        <v>32372</v>
      </c>
      <c r="B154" s="208"/>
      <c r="C154" s="209"/>
      <c r="D154" s="82" t="s">
        <v>226</v>
      </c>
      <c r="E154" s="84">
        <v>0</v>
      </c>
      <c r="F154" s="84">
        <v>61</v>
      </c>
      <c r="G154" s="84"/>
    </row>
    <row r="155" spans="1:8" ht="15.6" customHeight="1" x14ac:dyDescent="0.3">
      <c r="A155" s="207">
        <v>32389</v>
      </c>
      <c r="B155" s="208"/>
      <c r="C155" s="209"/>
      <c r="D155" s="82" t="s">
        <v>88</v>
      </c>
      <c r="E155" s="84">
        <v>1831.58</v>
      </c>
      <c r="F155" s="84">
        <v>1802</v>
      </c>
      <c r="G155" s="84"/>
    </row>
    <row r="156" spans="1:8" ht="15.6" customHeight="1" x14ac:dyDescent="0.3">
      <c r="A156" s="207">
        <v>32399</v>
      </c>
      <c r="B156" s="208"/>
      <c r="C156" s="209"/>
      <c r="D156" s="82" t="s">
        <v>89</v>
      </c>
      <c r="E156" s="84">
        <v>1167.96</v>
      </c>
      <c r="F156" s="84">
        <v>1168</v>
      </c>
      <c r="G156" s="84"/>
    </row>
    <row r="157" spans="1:8" s="33" customFormat="1" ht="30" customHeight="1" x14ac:dyDescent="0.3">
      <c r="A157" s="213">
        <v>329</v>
      </c>
      <c r="B157" s="214"/>
      <c r="C157" s="215"/>
      <c r="D157" s="80" t="s">
        <v>65</v>
      </c>
      <c r="E157" s="81">
        <f t="shared" ref="E157:G157" si="72">SUM(E158:E160)</f>
        <v>1558.97</v>
      </c>
      <c r="F157" s="81">
        <f t="shared" si="72"/>
        <v>1502</v>
      </c>
      <c r="G157" s="81">
        <f t="shared" si="72"/>
        <v>0</v>
      </c>
    </row>
    <row r="158" spans="1:8" ht="15.6" x14ac:dyDescent="0.3">
      <c r="A158" s="207">
        <v>32922</v>
      </c>
      <c r="B158" s="208"/>
      <c r="C158" s="209"/>
      <c r="D158" s="82" t="s">
        <v>144</v>
      </c>
      <c r="E158" s="84">
        <v>1100.4100000000001</v>
      </c>
      <c r="F158" s="84">
        <v>1109</v>
      </c>
      <c r="G158" s="84"/>
    </row>
    <row r="159" spans="1:8" ht="15.6" x14ac:dyDescent="0.3">
      <c r="A159" s="207">
        <v>32941</v>
      </c>
      <c r="B159" s="208"/>
      <c r="C159" s="209"/>
      <c r="D159" s="82" t="s">
        <v>145</v>
      </c>
      <c r="E159" s="84">
        <v>159.27000000000001</v>
      </c>
      <c r="F159" s="84">
        <v>163</v>
      </c>
      <c r="G159" s="84"/>
    </row>
    <row r="160" spans="1:8" ht="30" x14ac:dyDescent="0.3">
      <c r="A160" s="207">
        <v>32999</v>
      </c>
      <c r="B160" s="208"/>
      <c r="C160" s="209"/>
      <c r="D160" s="82" t="s">
        <v>65</v>
      </c>
      <c r="E160" s="84">
        <v>299.29000000000002</v>
      </c>
      <c r="F160" s="84">
        <v>230</v>
      </c>
      <c r="G160" s="84"/>
    </row>
    <row r="161" spans="1:7" s="33" customFormat="1" ht="15.6" x14ac:dyDescent="0.3">
      <c r="A161" s="213">
        <v>34</v>
      </c>
      <c r="B161" s="214"/>
      <c r="C161" s="215"/>
      <c r="D161" s="80" t="s">
        <v>66</v>
      </c>
      <c r="E161" s="81">
        <f t="shared" ref="E161:G161" si="73">SUM(E162)</f>
        <v>828.18999999999994</v>
      </c>
      <c r="F161" s="81">
        <f t="shared" si="73"/>
        <v>767</v>
      </c>
      <c r="G161" s="81">
        <f t="shared" si="73"/>
        <v>0</v>
      </c>
    </row>
    <row r="162" spans="1:7" s="33" customFormat="1" ht="17.399999999999999" customHeight="1" x14ac:dyDescent="0.3">
      <c r="A162" s="213">
        <v>343</v>
      </c>
      <c r="B162" s="214"/>
      <c r="C162" s="215"/>
      <c r="D162" s="80" t="s">
        <v>67</v>
      </c>
      <c r="E162" s="81">
        <f t="shared" ref="E162:G162" si="74">E163+E164</f>
        <v>828.18999999999994</v>
      </c>
      <c r="F162" s="81">
        <f t="shared" si="74"/>
        <v>767</v>
      </c>
      <c r="G162" s="81">
        <f t="shared" si="74"/>
        <v>0</v>
      </c>
    </row>
    <row r="163" spans="1:7" ht="30" x14ac:dyDescent="0.3">
      <c r="A163" s="207">
        <v>34311</v>
      </c>
      <c r="B163" s="208"/>
      <c r="C163" s="209"/>
      <c r="D163" s="82" t="s">
        <v>91</v>
      </c>
      <c r="E163" s="84">
        <v>808.28</v>
      </c>
      <c r="F163" s="84">
        <v>748</v>
      </c>
      <c r="G163" s="84"/>
    </row>
    <row r="164" spans="1:7" ht="15.6" x14ac:dyDescent="0.3">
      <c r="A164" s="207">
        <v>34339</v>
      </c>
      <c r="B164" s="208"/>
      <c r="C164" s="209"/>
      <c r="D164" s="82" t="s">
        <v>146</v>
      </c>
      <c r="E164" s="83">
        <v>19.91</v>
      </c>
      <c r="F164" s="83">
        <v>19</v>
      </c>
      <c r="G164" s="83"/>
    </row>
    <row r="165" spans="1:7" s="33" customFormat="1" ht="31.2" x14ac:dyDescent="0.3">
      <c r="A165" s="216" t="s">
        <v>147</v>
      </c>
      <c r="B165" s="217"/>
      <c r="C165" s="218"/>
      <c r="D165" s="86" t="s">
        <v>148</v>
      </c>
      <c r="E165" s="87">
        <f t="shared" ref="E165:G167" si="75">E166</f>
        <v>66.36</v>
      </c>
      <c r="F165" s="87">
        <f t="shared" si="75"/>
        <v>0</v>
      </c>
      <c r="G165" s="87">
        <f t="shared" si="75"/>
        <v>0</v>
      </c>
    </row>
    <row r="166" spans="1:7" s="33" customFormat="1" ht="30" customHeight="1" x14ac:dyDescent="0.3">
      <c r="A166" s="222" t="s">
        <v>127</v>
      </c>
      <c r="B166" s="223"/>
      <c r="C166" s="224"/>
      <c r="D166" s="78" t="s">
        <v>126</v>
      </c>
      <c r="E166" s="79">
        <f t="shared" si="75"/>
        <v>66.36</v>
      </c>
      <c r="F166" s="79">
        <f t="shared" si="75"/>
        <v>0</v>
      </c>
      <c r="G166" s="79">
        <f t="shared" si="75"/>
        <v>0</v>
      </c>
    </row>
    <row r="167" spans="1:7" s="33" customFormat="1" ht="31.2" x14ac:dyDescent="0.3">
      <c r="A167" s="219">
        <v>4</v>
      </c>
      <c r="B167" s="220"/>
      <c r="C167" s="221"/>
      <c r="D167" s="80" t="s">
        <v>21</v>
      </c>
      <c r="E167" s="81">
        <f t="shared" si="75"/>
        <v>66.36</v>
      </c>
      <c r="F167" s="81">
        <f t="shared" si="75"/>
        <v>0</v>
      </c>
      <c r="G167" s="81">
        <f t="shared" si="75"/>
        <v>0</v>
      </c>
    </row>
    <row r="168" spans="1:7" s="33" customFormat="1" ht="31.2" x14ac:dyDescent="0.3">
      <c r="A168" s="213">
        <v>42</v>
      </c>
      <c r="B168" s="214"/>
      <c r="C168" s="215"/>
      <c r="D168" s="80" t="s">
        <v>149</v>
      </c>
      <c r="E168" s="81">
        <f>E169+E171</f>
        <v>66.36</v>
      </c>
      <c r="F168" s="81">
        <f t="shared" ref="F168:G168" si="76">F169+F171</f>
        <v>0</v>
      </c>
      <c r="G168" s="81">
        <f t="shared" si="76"/>
        <v>0</v>
      </c>
    </row>
    <row r="169" spans="1:7" s="33" customFormat="1" ht="15" customHeight="1" x14ac:dyDescent="0.3">
      <c r="A169" s="213">
        <v>422</v>
      </c>
      <c r="B169" s="214"/>
      <c r="C169" s="215"/>
      <c r="D169" s="80" t="s">
        <v>76</v>
      </c>
      <c r="E169" s="81">
        <f>E170</f>
        <v>0</v>
      </c>
      <c r="F169" s="81">
        <f t="shared" ref="F169:G169" si="77">F170</f>
        <v>0</v>
      </c>
      <c r="G169" s="81">
        <f t="shared" si="77"/>
        <v>0</v>
      </c>
    </row>
    <row r="170" spans="1:7" ht="30" x14ac:dyDescent="0.3">
      <c r="A170" s="207">
        <v>42273</v>
      </c>
      <c r="B170" s="208"/>
      <c r="C170" s="209"/>
      <c r="D170" s="82" t="s">
        <v>102</v>
      </c>
      <c r="E170" s="83">
        <v>0</v>
      </c>
      <c r="F170" s="83">
        <v>0</v>
      </c>
      <c r="G170" s="83"/>
    </row>
    <row r="171" spans="1:7" s="33" customFormat="1" ht="30" customHeight="1" x14ac:dyDescent="0.3">
      <c r="A171" s="213">
        <v>424</v>
      </c>
      <c r="B171" s="214"/>
      <c r="C171" s="215"/>
      <c r="D171" s="80" t="s">
        <v>103</v>
      </c>
      <c r="E171" s="81">
        <f>E172</f>
        <v>66.36</v>
      </c>
      <c r="F171" s="81">
        <f t="shared" ref="F171:G171" si="78">F172</f>
        <v>0</v>
      </c>
      <c r="G171" s="81">
        <f t="shared" si="78"/>
        <v>0</v>
      </c>
    </row>
    <row r="172" spans="1:7" ht="15.6" customHeight="1" x14ac:dyDescent="0.3">
      <c r="A172" s="207">
        <v>42411</v>
      </c>
      <c r="B172" s="208"/>
      <c r="C172" s="209"/>
      <c r="D172" s="82" t="s">
        <v>150</v>
      </c>
      <c r="E172" s="83">
        <v>66.36</v>
      </c>
      <c r="F172" s="83">
        <v>0</v>
      </c>
      <c r="G172" s="83"/>
    </row>
    <row r="173" spans="1:7" s="33" customFormat="1" ht="58.5" customHeight="1" x14ac:dyDescent="0.3">
      <c r="A173" s="228" t="s">
        <v>101</v>
      </c>
      <c r="B173" s="229"/>
      <c r="C173" s="230"/>
      <c r="D173" s="74" t="s">
        <v>151</v>
      </c>
      <c r="E173" s="75">
        <f>E175+E184+E204+E224+E250+E265</f>
        <v>848790</v>
      </c>
      <c r="F173" s="75">
        <f>F175+F184+F204+F224+F250+F265</f>
        <v>944972</v>
      </c>
      <c r="G173" s="75">
        <f>G175+G184+G204+G224+G250+G265</f>
        <v>0</v>
      </c>
    </row>
    <row r="174" spans="1:7" s="33" customFormat="1" ht="30" customHeight="1" x14ac:dyDescent="0.3">
      <c r="A174" s="216" t="s">
        <v>152</v>
      </c>
      <c r="B174" s="217"/>
      <c r="C174" s="218"/>
      <c r="D174" s="86" t="s">
        <v>153</v>
      </c>
      <c r="E174" s="87">
        <f t="shared" ref="E174:G174" si="79">E175</f>
        <v>1790</v>
      </c>
      <c r="F174" s="87">
        <f t="shared" si="79"/>
        <v>2831</v>
      </c>
      <c r="G174" s="87">
        <f t="shared" si="79"/>
        <v>0</v>
      </c>
    </row>
    <row r="175" spans="1:7" s="33" customFormat="1" ht="30" customHeight="1" x14ac:dyDescent="0.3">
      <c r="A175" s="222" t="s">
        <v>154</v>
      </c>
      <c r="B175" s="223"/>
      <c r="C175" s="224"/>
      <c r="D175" s="78" t="s">
        <v>107</v>
      </c>
      <c r="E175" s="79">
        <f t="shared" ref="E175:G176" si="80">E176</f>
        <v>1790</v>
      </c>
      <c r="F175" s="79">
        <f t="shared" si="80"/>
        <v>2831</v>
      </c>
      <c r="G175" s="79">
        <f t="shared" si="80"/>
        <v>0</v>
      </c>
    </row>
    <row r="176" spans="1:7" s="33" customFormat="1" ht="15.6" x14ac:dyDescent="0.3">
      <c r="A176" s="219">
        <v>3</v>
      </c>
      <c r="B176" s="220"/>
      <c r="C176" s="221"/>
      <c r="D176" s="80" t="s">
        <v>19</v>
      </c>
      <c r="E176" s="81">
        <f t="shared" si="80"/>
        <v>1790</v>
      </c>
      <c r="F176" s="81">
        <f t="shared" si="80"/>
        <v>2831</v>
      </c>
      <c r="G176" s="81">
        <f t="shared" si="80"/>
        <v>0</v>
      </c>
    </row>
    <row r="177" spans="1:7" s="33" customFormat="1" ht="15.6" x14ac:dyDescent="0.3">
      <c r="A177" s="213">
        <v>32</v>
      </c>
      <c r="B177" s="214"/>
      <c r="C177" s="215"/>
      <c r="D177" s="80" t="s">
        <v>29</v>
      </c>
      <c r="E177" s="81">
        <f t="shared" ref="E177:G177" si="81">E178+E180</f>
        <v>1790</v>
      </c>
      <c r="F177" s="81">
        <f t="shared" si="81"/>
        <v>2831</v>
      </c>
      <c r="G177" s="81">
        <f t="shared" si="81"/>
        <v>0</v>
      </c>
    </row>
    <row r="178" spans="1:7" s="33" customFormat="1" ht="16.8" customHeight="1" x14ac:dyDescent="0.3">
      <c r="A178" s="213">
        <v>321</v>
      </c>
      <c r="B178" s="214"/>
      <c r="C178" s="215"/>
      <c r="D178" s="80" t="s">
        <v>61</v>
      </c>
      <c r="E178" s="81">
        <f t="shared" ref="E178:G178" si="82">E179</f>
        <v>1280</v>
      </c>
      <c r="F178" s="81">
        <f t="shared" si="82"/>
        <v>1805</v>
      </c>
      <c r="G178" s="81">
        <f t="shared" si="82"/>
        <v>0</v>
      </c>
    </row>
    <row r="179" spans="1:7" ht="15.6" customHeight="1" x14ac:dyDescent="0.3">
      <c r="A179" s="207">
        <v>32119</v>
      </c>
      <c r="B179" s="208"/>
      <c r="C179" s="209"/>
      <c r="D179" s="82" t="s">
        <v>156</v>
      </c>
      <c r="E179" s="84">
        <v>1280</v>
      </c>
      <c r="F179" s="84">
        <v>1805</v>
      </c>
      <c r="G179" s="84"/>
    </row>
    <row r="180" spans="1:7" s="33" customFormat="1" ht="15" customHeight="1" x14ac:dyDescent="0.3">
      <c r="A180" s="213">
        <v>322</v>
      </c>
      <c r="B180" s="214"/>
      <c r="C180" s="215"/>
      <c r="D180" s="80" t="s">
        <v>63</v>
      </c>
      <c r="E180" s="81">
        <f>E183+E182+E181</f>
        <v>510</v>
      </c>
      <c r="F180" s="81">
        <f t="shared" ref="F180:G180" si="83">F183+F182+F181</f>
        <v>1026</v>
      </c>
      <c r="G180" s="81">
        <f t="shared" si="83"/>
        <v>0</v>
      </c>
    </row>
    <row r="181" spans="1:7" s="33" customFormat="1" ht="30" x14ac:dyDescent="0.3">
      <c r="A181" s="207">
        <v>32219</v>
      </c>
      <c r="B181" s="208"/>
      <c r="C181" s="209"/>
      <c r="D181" s="82" t="s">
        <v>128</v>
      </c>
      <c r="E181" s="136">
        <v>0</v>
      </c>
      <c r="F181" s="136">
        <v>0</v>
      </c>
      <c r="G181" s="81"/>
    </row>
    <row r="182" spans="1:7" s="33" customFormat="1" ht="30" x14ac:dyDescent="0.3">
      <c r="A182" s="207">
        <v>32244</v>
      </c>
      <c r="B182" s="208"/>
      <c r="C182" s="209"/>
      <c r="D182" s="82" t="s">
        <v>98</v>
      </c>
      <c r="E182" s="136">
        <v>0</v>
      </c>
      <c r="F182" s="136">
        <v>1026</v>
      </c>
      <c r="G182" s="81"/>
    </row>
    <row r="183" spans="1:7" s="33" customFormat="1" ht="15.6" customHeight="1" x14ac:dyDescent="0.3">
      <c r="A183" s="207">
        <v>32251</v>
      </c>
      <c r="B183" s="208"/>
      <c r="C183" s="209"/>
      <c r="D183" s="82" t="s">
        <v>155</v>
      </c>
      <c r="E183" s="83">
        <v>510</v>
      </c>
      <c r="F183" s="83">
        <v>0</v>
      </c>
      <c r="G183" s="83"/>
    </row>
    <row r="184" spans="1:7" s="33" customFormat="1" ht="30" customHeight="1" x14ac:dyDescent="0.3">
      <c r="A184" s="222" t="s">
        <v>189</v>
      </c>
      <c r="B184" s="223"/>
      <c r="C184" s="224"/>
      <c r="D184" s="78" t="s">
        <v>116</v>
      </c>
      <c r="E184" s="79">
        <f>E185+E198</f>
        <v>2030</v>
      </c>
      <c r="F184" s="79">
        <f>F185+F198</f>
        <v>3419.86</v>
      </c>
      <c r="G184" s="79">
        <f>G185+G198</f>
        <v>0</v>
      </c>
    </row>
    <row r="185" spans="1:7" s="33" customFormat="1" ht="21.75" customHeight="1" x14ac:dyDescent="0.3">
      <c r="A185" s="219">
        <v>3</v>
      </c>
      <c r="B185" s="220"/>
      <c r="C185" s="221"/>
      <c r="D185" s="80" t="s">
        <v>19</v>
      </c>
      <c r="E185" s="81">
        <f t="shared" ref="E185:G185" si="84">E186</f>
        <v>1240</v>
      </c>
      <c r="F185" s="81">
        <f t="shared" si="84"/>
        <v>1240</v>
      </c>
      <c r="G185" s="81">
        <f t="shared" si="84"/>
        <v>0</v>
      </c>
    </row>
    <row r="186" spans="1:7" s="33" customFormat="1" ht="21" customHeight="1" x14ac:dyDescent="0.3">
      <c r="A186" s="213">
        <v>32</v>
      </c>
      <c r="B186" s="214"/>
      <c r="C186" s="215"/>
      <c r="D186" s="80" t="s">
        <v>29</v>
      </c>
      <c r="E186" s="81">
        <f>E187+E189+E194+E196</f>
        <v>1240</v>
      </c>
      <c r="F186" s="81">
        <f>F187+F189+F194+F196</f>
        <v>1240</v>
      </c>
      <c r="G186" s="81">
        <f>G187+G189+G194+G196</f>
        <v>0</v>
      </c>
    </row>
    <row r="187" spans="1:7" s="33" customFormat="1" ht="16.2" customHeight="1" x14ac:dyDescent="0.3">
      <c r="A187" s="213">
        <v>321</v>
      </c>
      <c r="B187" s="214"/>
      <c r="C187" s="215"/>
      <c r="D187" s="80" t="s">
        <v>61</v>
      </c>
      <c r="E187" s="81">
        <f t="shared" ref="E187:G187" si="85">E188</f>
        <v>0</v>
      </c>
      <c r="F187" s="81">
        <f t="shared" si="85"/>
        <v>0</v>
      </c>
      <c r="G187" s="81">
        <f t="shared" si="85"/>
        <v>0</v>
      </c>
    </row>
    <row r="188" spans="1:7" ht="15.6" x14ac:dyDescent="0.3">
      <c r="A188" s="207">
        <v>32111</v>
      </c>
      <c r="B188" s="208"/>
      <c r="C188" s="209"/>
      <c r="D188" s="82" t="s">
        <v>69</v>
      </c>
      <c r="E188" s="83">
        <v>0</v>
      </c>
      <c r="F188" s="83">
        <v>0</v>
      </c>
      <c r="G188" s="83"/>
    </row>
    <row r="189" spans="1:7" s="33" customFormat="1" ht="15.6" x14ac:dyDescent="0.3">
      <c r="A189" s="213">
        <v>322</v>
      </c>
      <c r="B189" s="214"/>
      <c r="C189" s="215"/>
      <c r="D189" s="80" t="s">
        <v>63</v>
      </c>
      <c r="E189" s="81">
        <f>SUM(E190:E193)</f>
        <v>510</v>
      </c>
      <c r="F189" s="81">
        <f>SUM(F190:F193)</f>
        <v>510</v>
      </c>
      <c r="G189" s="81">
        <f>SUM(G190:G193)</f>
        <v>0</v>
      </c>
    </row>
    <row r="190" spans="1:7" s="33" customFormat="1" ht="15.6" x14ac:dyDescent="0.3">
      <c r="A190" s="207">
        <v>32211</v>
      </c>
      <c r="B190" s="208"/>
      <c r="C190" s="209"/>
      <c r="D190" s="82" t="s">
        <v>72</v>
      </c>
      <c r="E190" s="83">
        <v>0</v>
      </c>
      <c r="F190" s="83">
        <v>0</v>
      </c>
      <c r="G190" s="83"/>
    </row>
    <row r="191" spans="1:7" ht="15.6" x14ac:dyDescent="0.3">
      <c r="A191" s="207">
        <v>32234</v>
      </c>
      <c r="B191" s="208"/>
      <c r="C191" s="209"/>
      <c r="D191" s="82" t="s">
        <v>131</v>
      </c>
      <c r="E191" s="83">
        <v>0</v>
      </c>
      <c r="F191" s="83">
        <v>0</v>
      </c>
      <c r="G191" s="83"/>
    </row>
    <row r="192" spans="1:7" ht="31.5" customHeight="1" x14ac:dyDescent="0.3">
      <c r="A192" s="207">
        <v>32244</v>
      </c>
      <c r="B192" s="208"/>
      <c r="C192" s="209"/>
      <c r="D192" s="82" t="s">
        <v>98</v>
      </c>
      <c r="E192" s="83">
        <v>510</v>
      </c>
      <c r="F192" s="83">
        <v>510</v>
      </c>
      <c r="G192" s="83"/>
    </row>
    <row r="193" spans="1:7" ht="15.6" x14ac:dyDescent="0.3">
      <c r="A193" s="207">
        <v>32251</v>
      </c>
      <c r="B193" s="208"/>
      <c r="C193" s="209"/>
      <c r="D193" s="82" t="s">
        <v>94</v>
      </c>
      <c r="E193" s="83">
        <v>0</v>
      </c>
      <c r="F193" s="83">
        <v>0</v>
      </c>
      <c r="G193" s="83"/>
    </row>
    <row r="194" spans="1:7" s="33" customFormat="1" ht="16.8" customHeight="1" x14ac:dyDescent="0.3">
      <c r="A194" s="213">
        <v>323</v>
      </c>
      <c r="B194" s="214"/>
      <c r="C194" s="215"/>
      <c r="D194" s="80" t="s">
        <v>74</v>
      </c>
      <c r="E194" s="81">
        <f t="shared" ref="E194:G194" si="86">E195</f>
        <v>730</v>
      </c>
      <c r="F194" s="81">
        <f t="shared" si="86"/>
        <v>730</v>
      </c>
      <c r="G194" s="81">
        <f t="shared" si="86"/>
        <v>0</v>
      </c>
    </row>
    <row r="195" spans="1:7" ht="29.25" customHeight="1" x14ac:dyDescent="0.3">
      <c r="A195" s="207">
        <v>32329</v>
      </c>
      <c r="B195" s="208"/>
      <c r="C195" s="209"/>
      <c r="D195" s="82" t="s">
        <v>143</v>
      </c>
      <c r="E195" s="83">
        <v>730</v>
      </c>
      <c r="F195" s="83">
        <v>730</v>
      </c>
      <c r="G195" s="83"/>
    </row>
    <row r="196" spans="1:7" s="33" customFormat="1" ht="31.2" x14ac:dyDescent="0.3">
      <c r="A196" s="213">
        <v>329</v>
      </c>
      <c r="B196" s="214"/>
      <c r="C196" s="215"/>
      <c r="D196" s="80" t="s">
        <v>65</v>
      </c>
      <c r="E196" s="81">
        <f t="shared" ref="E196:G196" si="87">E197</f>
        <v>0</v>
      </c>
      <c r="F196" s="81">
        <f t="shared" si="87"/>
        <v>0</v>
      </c>
      <c r="G196" s="81">
        <f t="shared" si="87"/>
        <v>0</v>
      </c>
    </row>
    <row r="197" spans="1:7" ht="30" x14ac:dyDescent="0.3">
      <c r="A197" s="207">
        <v>32999</v>
      </c>
      <c r="B197" s="208"/>
      <c r="C197" s="209"/>
      <c r="D197" s="82" t="s">
        <v>65</v>
      </c>
      <c r="E197" s="83">
        <v>0</v>
      </c>
      <c r="F197" s="83">
        <v>0</v>
      </c>
      <c r="G197" s="83"/>
    </row>
    <row r="198" spans="1:7" s="33" customFormat="1" ht="31.2" x14ac:dyDescent="0.3">
      <c r="A198" s="219">
        <v>4</v>
      </c>
      <c r="B198" s="220"/>
      <c r="C198" s="221"/>
      <c r="D198" s="80" t="s">
        <v>21</v>
      </c>
      <c r="E198" s="81">
        <f t="shared" ref="E198:G202" si="88">E199</f>
        <v>790</v>
      </c>
      <c r="F198" s="81">
        <f t="shared" si="88"/>
        <v>2179.86</v>
      </c>
      <c r="G198" s="81">
        <f t="shared" si="88"/>
        <v>0</v>
      </c>
    </row>
    <row r="199" spans="1:7" s="33" customFormat="1" ht="46.8" x14ac:dyDescent="0.3">
      <c r="A199" s="213">
        <v>42</v>
      </c>
      <c r="B199" s="214"/>
      <c r="C199" s="215"/>
      <c r="D199" s="80" t="s">
        <v>37</v>
      </c>
      <c r="E199" s="81">
        <f t="shared" ref="E199:G199" si="89">E200+E202</f>
        <v>790</v>
      </c>
      <c r="F199" s="81">
        <f t="shared" si="89"/>
        <v>2179.86</v>
      </c>
      <c r="G199" s="81">
        <f t="shared" si="89"/>
        <v>0</v>
      </c>
    </row>
    <row r="200" spans="1:7" s="33" customFormat="1" ht="15.6" x14ac:dyDescent="0.3">
      <c r="A200" s="213">
        <v>422</v>
      </c>
      <c r="B200" s="214"/>
      <c r="C200" s="215"/>
      <c r="D200" s="80" t="s">
        <v>76</v>
      </c>
      <c r="E200" s="81">
        <f t="shared" si="88"/>
        <v>660</v>
      </c>
      <c r="F200" s="81">
        <f t="shared" si="88"/>
        <v>2049.86</v>
      </c>
      <c r="G200" s="81">
        <f t="shared" si="88"/>
        <v>0</v>
      </c>
    </row>
    <row r="201" spans="1:7" ht="30" x14ac:dyDescent="0.3">
      <c r="A201" s="207">
        <v>42273</v>
      </c>
      <c r="B201" s="208"/>
      <c r="C201" s="209"/>
      <c r="D201" s="82" t="s">
        <v>102</v>
      </c>
      <c r="E201" s="83">
        <v>660</v>
      </c>
      <c r="F201" s="83">
        <v>2049.86</v>
      </c>
      <c r="G201" s="83"/>
    </row>
    <row r="202" spans="1:7" s="33" customFormat="1" ht="31.2" x14ac:dyDescent="0.3">
      <c r="A202" s="213">
        <v>424</v>
      </c>
      <c r="B202" s="214"/>
      <c r="C202" s="215"/>
      <c r="D202" s="80" t="s">
        <v>103</v>
      </c>
      <c r="E202" s="81">
        <f t="shared" si="88"/>
        <v>130</v>
      </c>
      <c r="F202" s="81">
        <f t="shared" si="88"/>
        <v>130</v>
      </c>
      <c r="G202" s="81">
        <f t="shared" si="88"/>
        <v>0</v>
      </c>
    </row>
    <row r="203" spans="1:7" ht="15.6" x14ac:dyDescent="0.3">
      <c r="A203" s="207">
        <v>42411</v>
      </c>
      <c r="B203" s="208"/>
      <c r="C203" s="209"/>
      <c r="D203" s="82" t="s">
        <v>150</v>
      </c>
      <c r="E203" s="83">
        <v>130</v>
      </c>
      <c r="F203" s="83">
        <v>130</v>
      </c>
      <c r="G203" s="83"/>
    </row>
    <row r="204" spans="1:7" s="33" customFormat="1" ht="30" customHeight="1" x14ac:dyDescent="0.3">
      <c r="A204" s="222" t="s">
        <v>191</v>
      </c>
      <c r="B204" s="223"/>
      <c r="C204" s="224"/>
      <c r="D204" s="78" t="s">
        <v>200</v>
      </c>
      <c r="E204" s="79">
        <f t="shared" ref="E204:G205" si="90">E205</f>
        <v>43590</v>
      </c>
      <c r="F204" s="79">
        <f t="shared" si="90"/>
        <v>17605</v>
      </c>
      <c r="G204" s="79">
        <f t="shared" si="90"/>
        <v>0</v>
      </c>
    </row>
    <row r="205" spans="1:7" s="33" customFormat="1" ht="15.6" x14ac:dyDescent="0.3">
      <c r="A205" s="219">
        <v>3</v>
      </c>
      <c r="B205" s="220"/>
      <c r="C205" s="221"/>
      <c r="D205" s="80" t="s">
        <v>19</v>
      </c>
      <c r="E205" s="81">
        <f t="shared" si="90"/>
        <v>43590</v>
      </c>
      <c r="F205" s="81">
        <f t="shared" si="90"/>
        <v>17605</v>
      </c>
      <c r="G205" s="81">
        <f t="shared" si="90"/>
        <v>0</v>
      </c>
    </row>
    <row r="206" spans="1:7" s="33" customFormat="1" ht="15.6" x14ac:dyDescent="0.3">
      <c r="A206" s="213">
        <v>32</v>
      </c>
      <c r="B206" s="214"/>
      <c r="C206" s="215"/>
      <c r="D206" s="80" t="s">
        <v>29</v>
      </c>
      <c r="E206" s="81">
        <f>E207+E209+E215+E222</f>
        <v>43590</v>
      </c>
      <c r="F206" s="81">
        <f>F207+F209+F215+F222</f>
        <v>17605</v>
      </c>
      <c r="G206" s="81">
        <f>G207+G209+G215+G222</f>
        <v>0</v>
      </c>
    </row>
    <row r="207" spans="1:7" s="33" customFormat="1" ht="17.399999999999999" customHeight="1" x14ac:dyDescent="0.3">
      <c r="A207" s="213">
        <v>321</v>
      </c>
      <c r="B207" s="214"/>
      <c r="C207" s="215"/>
      <c r="D207" s="80" t="s">
        <v>61</v>
      </c>
      <c r="E207" s="81">
        <f t="shared" ref="E207:G207" si="91">E208</f>
        <v>160</v>
      </c>
      <c r="F207" s="81">
        <f t="shared" si="91"/>
        <v>160</v>
      </c>
      <c r="G207" s="81">
        <f t="shared" si="91"/>
        <v>0</v>
      </c>
    </row>
    <row r="208" spans="1:7" ht="15.6" x14ac:dyDescent="0.3">
      <c r="A208" s="207">
        <v>32119</v>
      </c>
      <c r="B208" s="208"/>
      <c r="C208" s="209"/>
      <c r="D208" s="82" t="s">
        <v>69</v>
      </c>
      <c r="E208" s="83">
        <v>160</v>
      </c>
      <c r="F208" s="83">
        <v>160</v>
      </c>
      <c r="G208" s="83"/>
    </row>
    <row r="209" spans="1:7" s="33" customFormat="1" ht="17.399999999999999" customHeight="1" x14ac:dyDescent="0.3">
      <c r="A209" s="213">
        <v>322</v>
      </c>
      <c r="B209" s="214"/>
      <c r="C209" s="215"/>
      <c r="D209" s="80" t="s">
        <v>63</v>
      </c>
      <c r="E209" s="81">
        <f>SUM(E210:E214)</f>
        <v>27150</v>
      </c>
      <c r="F209" s="81">
        <f>SUM(F210:F214)</f>
        <v>1694</v>
      </c>
      <c r="G209" s="81">
        <f>SUM(G210:G214)</f>
        <v>0</v>
      </c>
    </row>
    <row r="210" spans="1:7" ht="29.25" customHeight="1" x14ac:dyDescent="0.3">
      <c r="A210" s="207">
        <v>32219</v>
      </c>
      <c r="B210" s="208"/>
      <c r="C210" s="209"/>
      <c r="D210" s="82" t="s">
        <v>128</v>
      </c>
      <c r="E210" s="83">
        <v>1140</v>
      </c>
      <c r="F210" s="83">
        <v>1140</v>
      </c>
      <c r="G210" s="83"/>
    </row>
    <row r="211" spans="1:7" ht="15.6" x14ac:dyDescent="0.3">
      <c r="A211" s="207">
        <v>32229</v>
      </c>
      <c r="B211" s="208"/>
      <c r="C211" s="209"/>
      <c r="D211" s="82" t="s">
        <v>73</v>
      </c>
      <c r="E211" s="83">
        <v>25220</v>
      </c>
      <c r="F211" s="83">
        <v>0</v>
      </c>
      <c r="G211" s="83"/>
    </row>
    <row r="212" spans="1:7" ht="30" x14ac:dyDescent="0.3">
      <c r="A212" s="207">
        <v>32244</v>
      </c>
      <c r="B212" s="208"/>
      <c r="C212" s="209"/>
      <c r="D212" s="82" t="s">
        <v>98</v>
      </c>
      <c r="E212" s="83">
        <v>270</v>
      </c>
      <c r="F212" s="83">
        <v>270</v>
      </c>
      <c r="G212" s="83"/>
    </row>
    <row r="213" spans="1:7" ht="15.6" customHeight="1" x14ac:dyDescent="0.3">
      <c r="A213" s="207">
        <v>32251</v>
      </c>
      <c r="B213" s="208"/>
      <c r="C213" s="209"/>
      <c r="D213" s="82" t="s">
        <v>192</v>
      </c>
      <c r="E213" s="83">
        <v>260</v>
      </c>
      <c r="F213" s="83">
        <v>260</v>
      </c>
      <c r="G213" s="83"/>
    </row>
    <row r="214" spans="1:7" ht="30" x14ac:dyDescent="0.3">
      <c r="A214" s="207">
        <v>32271</v>
      </c>
      <c r="B214" s="208"/>
      <c r="C214" s="209"/>
      <c r="D214" s="82" t="s">
        <v>104</v>
      </c>
      <c r="E214" s="83">
        <v>260</v>
      </c>
      <c r="F214" s="83">
        <v>24</v>
      </c>
      <c r="G214" s="83"/>
    </row>
    <row r="215" spans="1:7" s="33" customFormat="1" ht="17.399999999999999" customHeight="1" x14ac:dyDescent="0.3">
      <c r="A215" s="213">
        <v>323</v>
      </c>
      <c r="B215" s="214"/>
      <c r="C215" s="215"/>
      <c r="D215" s="80" t="s">
        <v>74</v>
      </c>
      <c r="E215" s="81">
        <f t="shared" ref="E215:G215" si="92">SUM(E216:E221)</f>
        <v>14550</v>
      </c>
      <c r="F215" s="81">
        <f t="shared" si="92"/>
        <v>15751</v>
      </c>
      <c r="G215" s="81">
        <f t="shared" si="92"/>
        <v>0</v>
      </c>
    </row>
    <row r="216" spans="1:7" ht="15.6" x14ac:dyDescent="0.3">
      <c r="A216" s="207">
        <v>32319</v>
      </c>
      <c r="B216" s="208"/>
      <c r="C216" s="209"/>
      <c r="D216" s="82" t="s">
        <v>193</v>
      </c>
      <c r="E216" s="83">
        <v>1860</v>
      </c>
      <c r="F216" s="83">
        <v>3450</v>
      </c>
      <c r="G216" s="83"/>
    </row>
    <row r="217" spans="1:7" ht="15.6" x14ac:dyDescent="0.3">
      <c r="A217" s="207">
        <v>32329</v>
      </c>
      <c r="B217" s="208"/>
      <c r="C217" s="209"/>
      <c r="D217" s="82" t="s">
        <v>194</v>
      </c>
      <c r="E217" s="83">
        <v>800</v>
      </c>
      <c r="F217" s="83">
        <v>591</v>
      </c>
      <c r="G217" s="83"/>
    </row>
    <row r="218" spans="1:7" ht="15.6" x14ac:dyDescent="0.3">
      <c r="A218" s="207">
        <v>32361</v>
      </c>
      <c r="B218" s="208"/>
      <c r="C218" s="209"/>
      <c r="D218" s="82" t="s">
        <v>195</v>
      </c>
      <c r="E218" s="84">
        <v>170</v>
      </c>
      <c r="F218" s="84">
        <v>0</v>
      </c>
      <c r="G218" s="84"/>
    </row>
    <row r="219" spans="1:7" ht="15.6" x14ac:dyDescent="0.3">
      <c r="A219" s="207">
        <v>32369</v>
      </c>
      <c r="B219" s="208"/>
      <c r="C219" s="209"/>
      <c r="D219" s="82" t="s">
        <v>196</v>
      </c>
      <c r="E219" s="84">
        <v>310</v>
      </c>
      <c r="F219" s="84">
        <v>160</v>
      </c>
      <c r="G219" s="84"/>
    </row>
    <row r="220" spans="1:7" ht="15.6" x14ac:dyDescent="0.3">
      <c r="A220" s="207">
        <v>32379</v>
      </c>
      <c r="B220" s="208"/>
      <c r="C220" s="209"/>
      <c r="D220" s="82" t="s">
        <v>197</v>
      </c>
      <c r="E220" s="84">
        <v>10350</v>
      </c>
      <c r="F220" s="84">
        <v>10350</v>
      </c>
      <c r="G220" s="84"/>
    </row>
    <row r="221" spans="1:7" ht="15.6" x14ac:dyDescent="0.3">
      <c r="A221" s="207">
        <v>32399</v>
      </c>
      <c r="B221" s="208"/>
      <c r="C221" s="209"/>
      <c r="D221" s="82" t="s">
        <v>89</v>
      </c>
      <c r="E221" s="83">
        <v>1060</v>
      </c>
      <c r="F221" s="83">
        <v>1200</v>
      </c>
      <c r="G221" s="83"/>
    </row>
    <row r="222" spans="1:7" s="33" customFormat="1" ht="31.2" x14ac:dyDescent="0.3">
      <c r="A222" s="213">
        <v>329</v>
      </c>
      <c r="B222" s="214"/>
      <c r="C222" s="215"/>
      <c r="D222" s="80" t="s">
        <v>65</v>
      </c>
      <c r="E222" s="81">
        <f t="shared" ref="E222:G222" si="93">E223</f>
        <v>1730</v>
      </c>
      <c r="F222" s="81">
        <f t="shared" si="93"/>
        <v>0</v>
      </c>
      <c r="G222" s="81">
        <f t="shared" si="93"/>
        <v>0</v>
      </c>
    </row>
    <row r="223" spans="1:7" ht="30" x14ac:dyDescent="0.3">
      <c r="A223" s="207">
        <v>32999</v>
      </c>
      <c r="B223" s="208"/>
      <c r="C223" s="209"/>
      <c r="D223" s="82" t="s">
        <v>65</v>
      </c>
      <c r="E223" s="83">
        <v>1730</v>
      </c>
      <c r="F223" s="83">
        <v>0</v>
      </c>
      <c r="G223" s="83"/>
    </row>
    <row r="224" spans="1:7" s="33" customFormat="1" ht="15.6" x14ac:dyDescent="0.3">
      <c r="A224" s="222" t="s">
        <v>198</v>
      </c>
      <c r="B224" s="223"/>
      <c r="C224" s="224"/>
      <c r="D224" s="78" t="s">
        <v>199</v>
      </c>
      <c r="E224" s="79">
        <f t="shared" ref="E224:G224" si="94">E225+E246</f>
        <v>780920</v>
      </c>
      <c r="F224" s="79">
        <f t="shared" si="94"/>
        <v>913018</v>
      </c>
      <c r="G224" s="79">
        <f t="shared" si="94"/>
        <v>0</v>
      </c>
    </row>
    <row r="225" spans="1:7" s="33" customFormat="1" ht="15.6" x14ac:dyDescent="0.3">
      <c r="A225" s="219">
        <v>3</v>
      </c>
      <c r="B225" s="220"/>
      <c r="C225" s="221"/>
      <c r="D225" s="80" t="s">
        <v>19</v>
      </c>
      <c r="E225" s="81">
        <f t="shared" ref="E225:G225" si="95">E226+E233+E240</f>
        <v>777870</v>
      </c>
      <c r="F225" s="81">
        <f>F226+F233+F240+F243</f>
        <v>912365</v>
      </c>
      <c r="G225" s="81">
        <f t="shared" si="95"/>
        <v>0</v>
      </c>
    </row>
    <row r="226" spans="1:7" s="33" customFormat="1" ht="15.6" x14ac:dyDescent="0.3">
      <c r="A226" s="213">
        <v>31</v>
      </c>
      <c r="B226" s="214"/>
      <c r="C226" s="215"/>
      <c r="D226" s="80" t="s">
        <v>20</v>
      </c>
      <c r="E226" s="81">
        <f t="shared" ref="E226:G226" si="96">E227+E229+E231</f>
        <v>735160</v>
      </c>
      <c r="F226" s="81">
        <f t="shared" si="96"/>
        <v>807335</v>
      </c>
      <c r="G226" s="81">
        <f t="shared" si="96"/>
        <v>0</v>
      </c>
    </row>
    <row r="227" spans="1:7" s="33" customFormat="1" ht="14.4" customHeight="1" x14ac:dyDescent="0.3">
      <c r="A227" s="213">
        <v>311</v>
      </c>
      <c r="B227" s="214"/>
      <c r="C227" s="215"/>
      <c r="D227" s="80" t="s">
        <v>99</v>
      </c>
      <c r="E227" s="81">
        <f t="shared" ref="E227:G227" si="97">E228</f>
        <v>614100</v>
      </c>
      <c r="F227" s="81">
        <f t="shared" si="97"/>
        <v>667295</v>
      </c>
      <c r="G227" s="81">
        <f t="shared" si="97"/>
        <v>0</v>
      </c>
    </row>
    <row r="228" spans="1:7" ht="15.6" x14ac:dyDescent="0.3">
      <c r="A228" s="207">
        <v>31111</v>
      </c>
      <c r="B228" s="208"/>
      <c r="C228" s="209"/>
      <c r="D228" s="82" t="s">
        <v>57</v>
      </c>
      <c r="E228" s="83">
        <v>614100</v>
      </c>
      <c r="F228" s="83">
        <v>667295</v>
      </c>
      <c r="G228" s="83"/>
    </row>
    <row r="229" spans="1:7" s="33" customFormat="1" ht="17.399999999999999" customHeight="1" x14ac:dyDescent="0.3">
      <c r="A229" s="213">
        <v>312</v>
      </c>
      <c r="B229" s="214"/>
      <c r="C229" s="215"/>
      <c r="D229" s="80" t="s">
        <v>58</v>
      </c>
      <c r="E229" s="81">
        <f t="shared" ref="E229:G229" si="98">E230</f>
        <v>21910</v>
      </c>
      <c r="F229" s="81">
        <f t="shared" si="98"/>
        <v>29935</v>
      </c>
      <c r="G229" s="81">
        <f t="shared" si="98"/>
        <v>0</v>
      </c>
    </row>
    <row r="230" spans="1:7" ht="15.6" x14ac:dyDescent="0.3">
      <c r="A230" s="207">
        <v>31219</v>
      </c>
      <c r="B230" s="208"/>
      <c r="C230" s="209"/>
      <c r="D230" s="82" t="s">
        <v>58</v>
      </c>
      <c r="E230" s="83">
        <v>21910</v>
      </c>
      <c r="F230" s="83">
        <v>29935</v>
      </c>
      <c r="G230" s="83"/>
    </row>
    <row r="231" spans="1:7" s="33" customFormat="1" ht="15.6" customHeight="1" x14ac:dyDescent="0.3">
      <c r="A231" s="213">
        <v>313</v>
      </c>
      <c r="B231" s="214"/>
      <c r="C231" s="215"/>
      <c r="D231" s="80" t="s">
        <v>59</v>
      </c>
      <c r="E231" s="81">
        <f t="shared" ref="E231:G231" si="99">E232</f>
        <v>99150</v>
      </c>
      <c r="F231" s="81">
        <f t="shared" si="99"/>
        <v>110105</v>
      </c>
      <c r="G231" s="81">
        <f t="shared" si="99"/>
        <v>0</v>
      </c>
    </row>
    <row r="232" spans="1:7" ht="30" x14ac:dyDescent="0.3">
      <c r="A232" s="207">
        <v>31321</v>
      </c>
      <c r="B232" s="208"/>
      <c r="C232" s="209"/>
      <c r="D232" s="82" t="s">
        <v>60</v>
      </c>
      <c r="E232" s="83">
        <v>99150</v>
      </c>
      <c r="F232" s="83">
        <v>110105</v>
      </c>
      <c r="G232" s="83"/>
    </row>
    <row r="233" spans="1:7" s="33" customFormat="1" ht="15.6" x14ac:dyDescent="0.3">
      <c r="A233" s="213">
        <v>32</v>
      </c>
      <c r="B233" s="214"/>
      <c r="C233" s="215"/>
      <c r="D233" s="80" t="s">
        <v>29</v>
      </c>
      <c r="E233" s="81">
        <f t="shared" ref="E233:G233" si="100">E234+E238</f>
        <v>30430</v>
      </c>
      <c r="F233" s="81">
        <f t="shared" si="100"/>
        <v>92715</v>
      </c>
      <c r="G233" s="81">
        <f t="shared" si="100"/>
        <v>0</v>
      </c>
    </row>
    <row r="234" spans="1:7" s="33" customFormat="1" ht="18.600000000000001" customHeight="1" x14ac:dyDescent="0.3">
      <c r="A234" s="213">
        <v>321</v>
      </c>
      <c r="B234" s="214"/>
      <c r="C234" s="215"/>
      <c r="D234" s="80" t="s">
        <v>61</v>
      </c>
      <c r="E234" s="81">
        <f t="shared" ref="E234:G234" si="101">E235</f>
        <v>28930</v>
      </c>
      <c r="F234" s="81">
        <f>F235+F236</f>
        <v>91035</v>
      </c>
      <c r="G234" s="81">
        <f t="shared" si="101"/>
        <v>0</v>
      </c>
    </row>
    <row r="235" spans="1:7" ht="30" x14ac:dyDescent="0.3">
      <c r="A235" s="207">
        <v>32121</v>
      </c>
      <c r="B235" s="208"/>
      <c r="C235" s="209"/>
      <c r="D235" s="82" t="s">
        <v>100</v>
      </c>
      <c r="E235" s="83">
        <v>28930</v>
      </c>
      <c r="F235" s="83">
        <v>32565</v>
      </c>
      <c r="G235" s="83"/>
    </row>
    <row r="236" spans="1:7" ht="19.8" customHeight="1" x14ac:dyDescent="0.3">
      <c r="A236" s="210">
        <v>322</v>
      </c>
      <c r="B236" s="211"/>
      <c r="C236" s="212"/>
      <c r="D236" s="134" t="s">
        <v>63</v>
      </c>
      <c r="E236" s="83">
        <f>E237</f>
        <v>0</v>
      </c>
      <c r="F236" s="83">
        <f>F237</f>
        <v>58470</v>
      </c>
      <c r="G236" s="83">
        <f>G237</f>
        <v>0</v>
      </c>
    </row>
    <row r="237" spans="1:7" ht="15.6" x14ac:dyDescent="0.3">
      <c r="A237" s="207">
        <v>32229</v>
      </c>
      <c r="B237" s="208"/>
      <c r="C237" s="209"/>
      <c r="D237" s="82" t="s">
        <v>73</v>
      </c>
      <c r="E237" s="83">
        <v>0</v>
      </c>
      <c r="F237" s="83">
        <v>58470</v>
      </c>
      <c r="G237" s="83"/>
    </row>
    <row r="238" spans="1:7" s="33" customFormat="1" ht="30" customHeight="1" x14ac:dyDescent="0.3">
      <c r="A238" s="213">
        <v>329</v>
      </c>
      <c r="B238" s="214"/>
      <c r="C238" s="215"/>
      <c r="D238" s="80" t="s">
        <v>65</v>
      </c>
      <c r="E238" s="81">
        <f t="shared" ref="E238:G238" si="102">E239</f>
        <v>1500</v>
      </c>
      <c r="F238" s="81">
        <f t="shared" si="102"/>
        <v>1680</v>
      </c>
      <c r="G238" s="81">
        <f t="shared" si="102"/>
        <v>0</v>
      </c>
    </row>
    <row r="239" spans="1:7" ht="15.6" x14ac:dyDescent="0.3">
      <c r="A239" s="207">
        <v>32955</v>
      </c>
      <c r="B239" s="208"/>
      <c r="C239" s="209"/>
      <c r="D239" s="82" t="s">
        <v>64</v>
      </c>
      <c r="E239" s="83">
        <v>1500</v>
      </c>
      <c r="F239" s="83">
        <v>1680</v>
      </c>
      <c r="G239" s="83"/>
    </row>
    <row r="240" spans="1:7" s="33" customFormat="1" ht="46.8" x14ac:dyDescent="0.3">
      <c r="A240" s="213">
        <v>37</v>
      </c>
      <c r="B240" s="214"/>
      <c r="C240" s="215"/>
      <c r="D240" s="80" t="s">
        <v>215</v>
      </c>
      <c r="E240" s="81">
        <f t="shared" ref="E240:G241" si="103">E241</f>
        <v>12280</v>
      </c>
      <c r="F240" s="81">
        <f t="shared" si="103"/>
        <v>11690</v>
      </c>
      <c r="G240" s="81">
        <f t="shared" si="103"/>
        <v>0</v>
      </c>
    </row>
    <row r="241" spans="1:7" s="33" customFormat="1" ht="30" customHeight="1" x14ac:dyDescent="0.3">
      <c r="A241" s="213">
        <v>372</v>
      </c>
      <c r="B241" s="214"/>
      <c r="C241" s="215"/>
      <c r="D241" s="80" t="s">
        <v>80</v>
      </c>
      <c r="E241" s="81">
        <f t="shared" si="103"/>
        <v>12280</v>
      </c>
      <c r="F241" s="81">
        <f t="shared" si="103"/>
        <v>11690</v>
      </c>
      <c r="G241" s="81">
        <f t="shared" si="103"/>
        <v>0</v>
      </c>
    </row>
    <row r="242" spans="1:7" ht="30" customHeight="1" x14ac:dyDescent="0.3">
      <c r="A242" s="207">
        <v>37229</v>
      </c>
      <c r="B242" s="208"/>
      <c r="C242" s="209"/>
      <c r="D242" s="82" t="s">
        <v>201</v>
      </c>
      <c r="E242" s="83">
        <v>12280</v>
      </c>
      <c r="F242" s="83">
        <v>11690</v>
      </c>
      <c r="G242" s="83"/>
    </row>
    <row r="243" spans="1:7" ht="19.2" customHeight="1" x14ac:dyDescent="0.3">
      <c r="A243" s="210">
        <v>38</v>
      </c>
      <c r="B243" s="211"/>
      <c r="C243" s="212"/>
      <c r="D243" s="143" t="s">
        <v>224</v>
      </c>
      <c r="E243" s="139">
        <f>E244</f>
        <v>0</v>
      </c>
      <c r="F243" s="139">
        <f t="shared" ref="F243:G243" si="104">F244</f>
        <v>625</v>
      </c>
      <c r="G243" s="139">
        <f t="shared" si="104"/>
        <v>0</v>
      </c>
    </row>
    <row r="244" spans="1:7" ht="15.6" customHeight="1" x14ac:dyDescent="0.3">
      <c r="A244" s="210">
        <v>381</v>
      </c>
      <c r="B244" s="211"/>
      <c r="C244" s="212"/>
      <c r="D244" s="143" t="s">
        <v>55</v>
      </c>
      <c r="E244" s="139">
        <f>E245</f>
        <v>0</v>
      </c>
      <c r="F244" s="139">
        <f t="shared" ref="F244:G244" si="105">F245</f>
        <v>625</v>
      </c>
      <c r="G244" s="139">
        <f t="shared" si="105"/>
        <v>0</v>
      </c>
    </row>
    <row r="245" spans="1:7" ht="18" customHeight="1" x14ac:dyDescent="0.3">
      <c r="A245" s="207">
        <v>38129</v>
      </c>
      <c r="B245" s="208"/>
      <c r="C245" s="209"/>
      <c r="D245" s="82" t="s">
        <v>225</v>
      </c>
      <c r="E245" s="83">
        <v>0</v>
      </c>
      <c r="F245" s="83">
        <v>625</v>
      </c>
      <c r="G245" s="83"/>
    </row>
    <row r="246" spans="1:7" s="33" customFormat="1" ht="31.2" x14ac:dyDescent="0.3">
      <c r="A246" s="219">
        <v>4</v>
      </c>
      <c r="B246" s="220"/>
      <c r="C246" s="221"/>
      <c r="D246" s="80" t="s">
        <v>21</v>
      </c>
      <c r="E246" s="81">
        <f t="shared" ref="E246:G246" si="106">E247</f>
        <v>3050</v>
      </c>
      <c r="F246" s="81">
        <f t="shared" si="106"/>
        <v>653</v>
      </c>
      <c r="G246" s="81">
        <f t="shared" si="106"/>
        <v>0</v>
      </c>
    </row>
    <row r="247" spans="1:7" s="33" customFormat="1" ht="46.8" x14ac:dyDescent="0.3">
      <c r="A247" s="213">
        <v>42</v>
      </c>
      <c r="B247" s="214"/>
      <c r="C247" s="215"/>
      <c r="D247" s="80" t="s">
        <v>37</v>
      </c>
      <c r="E247" s="81">
        <f t="shared" ref="E247:G247" si="107">E248</f>
        <v>3050</v>
      </c>
      <c r="F247" s="81">
        <f t="shared" si="107"/>
        <v>653</v>
      </c>
      <c r="G247" s="81">
        <f t="shared" si="107"/>
        <v>0</v>
      </c>
    </row>
    <row r="248" spans="1:7" s="33" customFormat="1" ht="31.2" x14ac:dyDescent="0.3">
      <c r="A248" s="213">
        <v>424</v>
      </c>
      <c r="B248" s="214"/>
      <c r="C248" s="215"/>
      <c r="D248" s="80" t="s">
        <v>103</v>
      </c>
      <c r="E248" s="81">
        <f t="shared" ref="E248:G248" si="108">E249</f>
        <v>3050</v>
      </c>
      <c r="F248" s="81">
        <f t="shared" si="108"/>
        <v>653</v>
      </c>
      <c r="G248" s="81">
        <f t="shared" si="108"/>
        <v>0</v>
      </c>
    </row>
    <row r="249" spans="1:7" ht="15.6" x14ac:dyDescent="0.3">
      <c r="A249" s="207">
        <v>42411</v>
      </c>
      <c r="B249" s="208"/>
      <c r="C249" s="209"/>
      <c r="D249" s="82" t="s">
        <v>150</v>
      </c>
      <c r="E249" s="83">
        <v>3050</v>
      </c>
      <c r="F249" s="83">
        <v>653</v>
      </c>
      <c r="G249" s="83"/>
    </row>
    <row r="250" spans="1:7" s="33" customFormat="1" ht="23.25" customHeight="1" x14ac:dyDescent="0.3">
      <c r="A250" s="222" t="s">
        <v>202</v>
      </c>
      <c r="B250" s="223"/>
      <c r="C250" s="224"/>
      <c r="D250" s="78" t="s">
        <v>203</v>
      </c>
      <c r="E250" s="79">
        <f>E251+E261</f>
        <v>16800</v>
      </c>
      <c r="F250" s="79">
        <f>F251+F261</f>
        <v>4082</v>
      </c>
      <c r="G250" s="79">
        <f>G251+G261</f>
        <v>0</v>
      </c>
    </row>
    <row r="251" spans="1:7" s="33" customFormat="1" ht="15.6" x14ac:dyDescent="0.3">
      <c r="A251" s="219">
        <v>3</v>
      </c>
      <c r="B251" s="220"/>
      <c r="C251" s="221"/>
      <c r="D251" s="80" t="s">
        <v>19</v>
      </c>
      <c r="E251" s="81">
        <f t="shared" ref="E251:G251" si="109">E252</f>
        <v>14150</v>
      </c>
      <c r="F251" s="81">
        <f t="shared" si="109"/>
        <v>2782</v>
      </c>
      <c r="G251" s="81">
        <f t="shared" si="109"/>
        <v>0</v>
      </c>
    </row>
    <row r="252" spans="1:7" s="33" customFormat="1" ht="15.6" x14ac:dyDescent="0.3">
      <c r="A252" s="213">
        <v>32</v>
      </c>
      <c r="B252" s="214"/>
      <c r="C252" s="215"/>
      <c r="D252" s="80" t="s">
        <v>29</v>
      </c>
      <c r="E252" s="81">
        <f t="shared" ref="E252:G252" si="110">E253+E256+E259</f>
        <v>14150</v>
      </c>
      <c r="F252" s="81">
        <f t="shared" si="110"/>
        <v>2782</v>
      </c>
      <c r="G252" s="81">
        <f t="shared" si="110"/>
        <v>0</v>
      </c>
    </row>
    <row r="253" spans="1:7" s="33" customFormat="1" ht="19.8" customHeight="1" x14ac:dyDescent="0.3">
      <c r="A253" s="213">
        <v>321</v>
      </c>
      <c r="B253" s="214"/>
      <c r="C253" s="215"/>
      <c r="D253" s="80" t="s">
        <v>61</v>
      </c>
      <c r="E253" s="81">
        <f>E254+E255</f>
        <v>600</v>
      </c>
      <c r="F253" s="81">
        <f t="shared" ref="F253:G253" si="111">F254+F255</f>
        <v>1712</v>
      </c>
      <c r="G253" s="81">
        <f t="shared" si="111"/>
        <v>0</v>
      </c>
    </row>
    <row r="254" spans="1:7" ht="15.6" x14ac:dyDescent="0.3">
      <c r="A254" s="207">
        <v>32119</v>
      </c>
      <c r="B254" s="208"/>
      <c r="C254" s="209"/>
      <c r="D254" s="82" t="s">
        <v>69</v>
      </c>
      <c r="E254" s="83">
        <v>600</v>
      </c>
      <c r="F254" s="83">
        <v>0</v>
      </c>
      <c r="G254" s="83"/>
    </row>
    <row r="255" spans="1:7" ht="23.4" customHeight="1" x14ac:dyDescent="0.3">
      <c r="A255" s="207">
        <v>32131</v>
      </c>
      <c r="B255" s="208"/>
      <c r="C255" s="209"/>
      <c r="D255" s="82" t="s">
        <v>70</v>
      </c>
      <c r="E255" s="83">
        <v>0</v>
      </c>
      <c r="F255" s="83">
        <v>1712</v>
      </c>
      <c r="G255" s="83"/>
    </row>
    <row r="256" spans="1:7" s="33" customFormat="1" ht="15.6" customHeight="1" x14ac:dyDescent="0.3">
      <c r="A256" s="213">
        <v>322</v>
      </c>
      <c r="B256" s="214"/>
      <c r="C256" s="215"/>
      <c r="D256" s="80" t="s">
        <v>63</v>
      </c>
      <c r="E256" s="81">
        <f>E257+E258</f>
        <v>13280</v>
      </c>
      <c r="F256" s="81">
        <f t="shared" ref="F256:G256" si="112">F257+F258</f>
        <v>1070</v>
      </c>
      <c r="G256" s="81">
        <f t="shared" si="112"/>
        <v>0</v>
      </c>
    </row>
    <row r="257" spans="1:7" ht="15.6" x14ac:dyDescent="0.3">
      <c r="A257" s="207">
        <v>32229</v>
      </c>
      <c r="B257" s="208"/>
      <c r="C257" s="209"/>
      <c r="D257" s="82" t="s">
        <v>73</v>
      </c>
      <c r="E257" s="83">
        <v>13280</v>
      </c>
      <c r="F257" s="83">
        <v>0</v>
      </c>
      <c r="G257" s="83"/>
    </row>
    <row r="258" spans="1:7" ht="30" x14ac:dyDescent="0.3">
      <c r="A258" s="207">
        <v>32244</v>
      </c>
      <c r="B258" s="208"/>
      <c r="C258" s="209"/>
      <c r="D258" s="82" t="s">
        <v>98</v>
      </c>
      <c r="E258" s="83">
        <v>0</v>
      </c>
      <c r="F258" s="83">
        <v>1070</v>
      </c>
      <c r="G258" s="83"/>
    </row>
    <row r="259" spans="1:7" s="33" customFormat="1" ht="19.2" customHeight="1" x14ac:dyDescent="0.3">
      <c r="A259" s="213">
        <v>323</v>
      </c>
      <c r="B259" s="214"/>
      <c r="C259" s="215"/>
      <c r="D259" s="80" t="s">
        <v>74</v>
      </c>
      <c r="E259" s="81">
        <f t="shared" ref="E259:G259" si="113">E260</f>
        <v>270</v>
      </c>
      <c r="F259" s="81">
        <f t="shared" si="113"/>
        <v>0</v>
      </c>
      <c r="G259" s="81">
        <f t="shared" si="113"/>
        <v>0</v>
      </c>
    </row>
    <row r="260" spans="1:7" ht="15.6" x14ac:dyDescent="0.3">
      <c r="A260" s="207">
        <v>32319</v>
      </c>
      <c r="B260" s="208"/>
      <c r="C260" s="209"/>
      <c r="D260" s="82" t="s">
        <v>193</v>
      </c>
      <c r="E260" s="83">
        <v>270</v>
      </c>
      <c r="F260" s="83">
        <v>0</v>
      </c>
      <c r="G260" s="83"/>
    </row>
    <row r="261" spans="1:7" s="33" customFormat="1" ht="31.2" x14ac:dyDescent="0.3">
      <c r="A261" s="219">
        <v>4</v>
      </c>
      <c r="B261" s="220"/>
      <c r="C261" s="221"/>
      <c r="D261" s="80" t="s">
        <v>21</v>
      </c>
      <c r="E261" s="81">
        <f t="shared" ref="E261:G263" si="114">E262</f>
        <v>2650</v>
      </c>
      <c r="F261" s="81">
        <f t="shared" si="114"/>
        <v>1300</v>
      </c>
      <c r="G261" s="81">
        <f t="shared" si="114"/>
        <v>0</v>
      </c>
    </row>
    <row r="262" spans="1:7" s="33" customFormat="1" ht="46.8" x14ac:dyDescent="0.3">
      <c r="A262" s="213">
        <v>42</v>
      </c>
      <c r="B262" s="214"/>
      <c r="C262" s="215"/>
      <c r="D262" s="80" t="s">
        <v>37</v>
      </c>
      <c r="E262" s="81">
        <f t="shared" si="114"/>
        <v>2650</v>
      </c>
      <c r="F262" s="81">
        <f t="shared" si="114"/>
        <v>1300</v>
      </c>
      <c r="G262" s="81">
        <f t="shared" si="114"/>
        <v>0</v>
      </c>
    </row>
    <row r="263" spans="1:7" s="33" customFormat="1" ht="19.8" customHeight="1" x14ac:dyDescent="0.3">
      <c r="A263" s="213">
        <v>422</v>
      </c>
      <c r="B263" s="214"/>
      <c r="C263" s="215"/>
      <c r="D263" s="80" t="s">
        <v>76</v>
      </c>
      <c r="E263" s="81">
        <f t="shared" si="114"/>
        <v>2650</v>
      </c>
      <c r="F263" s="81">
        <f t="shared" si="114"/>
        <v>1300</v>
      </c>
      <c r="G263" s="81">
        <f t="shared" si="114"/>
        <v>0</v>
      </c>
    </row>
    <row r="264" spans="1:7" ht="15.6" x14ac:dyDescent="0.3">
      <c r="A264" s="207">
        <v>42273</v>
      </c>
      <c r="B264" s="208"/>
      <c r="C264" s="209"/>
      <c r="D264" s="82" t="s">
        <v>204</v>
      </c>
      <c r="E264" s="83">
        <v>2650</v>
      </c>
      <c r="F264" s="83">
        <v>1300</v>
      </c>
      <c r="G264" s="83"/>
    </row>
    <row r="265" spans="1:7" s="33" customFormat="1" ht="30" customHeight="1" x14ac:dyDescent="0.3">
      <c r="A265" s="222" t="s">
        <v>205</v>
      </c>
      <c r="B265" s="223"/>
      <c r="C265" s="224"/>
      <c r="D265" s="78" t="s">
        <v>2</v>
      </c>
      <c r="E265" s="79">
        <f t="shared" ref="E265:G265" si="115">E266+E270</f>
        <v>3660</v>
      </c>
      <c r="F265" s="79">
        <f t="shared" si="115"/>
        <v>4016.1400000000003</v>
      </c>
      <c r="G265" s="79">
        <f t="shared" si="115"/>
        <v>0</v>
      </c>
    </row>
    <row r="266" spans="1:7" s="33" customFormat="1" ht="15.6" x14ac:dyDescent="0.3">
      <c r="A266" s="219">
        <v>3</v>
      </c>
      <c r="B266" s="220"/>
      <c r="C266" s="221"/>
      <c r="D266" s="80" t="s">
        <v>19</v>
      </c>
      <c r="E266" s="81">
        <f t="shared" ref="E266:G266" si="116">E267</f>
        <v>1990</v>
      </c>
      <c r="F266" s="81">
        <f t="shared" si="116"/>
        <v>1990</v>
      </c>
      <c r="G266" s="81">
        <f t="shared" si="116"/>
        <v>0</v>
      </c>
    </row>
    <row r="267" spans="1:7" s="33" customFormat="1" ht="15.75" customHeight="1" x14ac:dyDescent="0.3">
      <c r="A267" s="213">
        <v>32</v>
      </c>
      <c r="B267" s="214"/>
      <c r="C267" s="215"/>
      <c r="D267" s="80" t="s">
        <v>20</v>
      </c>
      <c r="E267" s="81">
        <f t="shared" ref="E267:G267" si="117">E268</f>
        <v>1990</v>
      </c>
      <c r="F267" s="81">
        <f t="shared" si="117"/>
        <v>1990</v>
      </c>
      <c r="G267" s="81">
        <f t="shared" si="117"/>
        <v>0</v>
      </c>
    </row>
    <row r="268" spans="1:7" s="33" customFormat="1" ht="19.2" customHeight="1" x14ac:dyDescent="0.3">
      <c r="A268" s="213">
        <v>323</v>
      </c>
      <c r="B268" s="214"/>
      <c r="C268" s="215"/>
      <c r="D268" s="80" t="s">
        <v>74</v>
      </c>
      <c r="E268" s="81">
        <f t="shared" ref="E268:G268" si="118">E269</f>
        <v>1990</v>
      </c>
      <c r="F268" s="81">
        <f t="shared" si="118"/>
        <v>1990</v>
      </c>
      <c r="G268" s="81">
        <f t="shared" si="118"/>
        <v>0</v>
      </c>
    </row>
    <row r="269" spans="1:7" ht="15.6" x14ac:dyDescent="0.3">
      <c r="A269" s="207">
        <v>32329</v>
      </c>
      <c r="B269" s="208"/>
      <c r="C269" s="209"/>
      <c r="D269" s="82" t="s">
        <v>194</v>
      </c>
      <c r="E269" s="83">
        <v>1990</v>
      </c>
      <c r="F269" s="83">
        <v>1990</v>
      </c>
      <c r="G269" s="83"/>
    </row>
    <row r="270" spans="1:7" s="33" customFormat="1" ht="31.2" x14ac:dyDescent="0.3">
      <c r="A270" s="219">
        <v>4</v>
      </c>
      <c r="B270" s="220"/>
      <c r="C270" s="221"/>
      <c r="D270" s="80" t="s">
        <v>21</v>
      </c>
      <c r="E270" s="81">
        <f t="shared" ref="E270:G272" si="119">E271</f>
        <v>1670</v>
      </c>
      <c r="F270" s="81">
        <f t="shared" si="119"/>
        <v>2026.14</v>
      </c>
      <c r="G270" s="81">
        <f t="shared" si="119"/>
        <v>0</v>
      </c>
    </row>
    <row r="271" spans="1:7" s="33" customFormat="1" ht="46.8" x14ac:dyDescent="0.3">
      <c r="A271" s="213">
        <v>42</v>
      </c>
      <c r="B271" s="214"/>
      <c r="C271" s="215"/>
      <c r="D271" s="80" t="s">
        <v>37</v>
      </c>
      <c r="E271" s="81">
        <f t="shared" si="119"/>
        <v>1670</v>
      </c>
      <c r="F271" s="81">
        <f t="shared" si="119"/>
        <v>2026.14</v>
      </c>
      <c r="G271" s="81">
        <f t="shared" si="119"/>
        <v>0</v>
      </c>
    </row>
    <row r="272" spans="1:7" s="33" customFormat="1" ht="21" customHeight="1" x14ac:dyDescent="0.3">
      <c r="A272" s="213">
        <v>422</v>
      </c>
      <c r="B272" s="214"/>
      <c r="C272" s="215"/>
      <c r="D272" s="80" t="s">
        <v>76</v>
      </c>
      <c r="E272" s="81">
        <f t="shared" si="119"/>
        <v>1670</v>
      </c>
      <c r="F272" s="81">
        <f t="shared" si="119"/>
        <v>2026.14</v>
      </c>
      <c r="G272" s="81">
        <f t="shared" si="119"/>
        <v>0</v>
      </c>
    </row>
    <row r="273" spans="1:7" ht="15.6" x14ac:dyDescent="0.3">
      <c r="A273" s="207">
        <v>42273</v>
      </c>
      <c r="B273" s="208"/>
      <c r="C273" s="209"/>
      <c r="D273" s="82" t="s">
        <v>204</v>
      </c>
      <c r="E273" s="83">
        <v>1670</v>
      </c>
      <c r="F273" s="83">
        <v>2026.14</v>
      </c>
      <c r="G273" s="83"/>
    </row>
    <row r="274" spans="1:7" ht="15.6" x14ac:dyDescent="0.3">
      <c r="A274" s="88"/>
      <c r="B274" s="88"/>
      <c r="C274" s="88"/>
      <c r="D274" s="88"/>
      <c r="E274" s="88"/>
      <c r="F274" s="88"/>
      <c r="G274" s="88"/>
    </row>
  </sheetData>
  <mergeCells count="272">
    <mergeCell ref="A273:C273"/>
    <mergeCell ref="A268:C268"/>
    <mergeCell ref="A269:C269"/>
    <mergeCell ref="A270:C270"/>
    <mergeCell ref="A271:C271"/>
    <mergeCell ref="A272:C272"/>
    <mergeCell ref="A240:C240"/>
    <mergeCell ref="A241:C241"/>
    <mergeCell ref="A229:C229"/>
    <mergeCell ref="A230:C230"/>
    <mergeCell ref="A231:C231"/>
    <mergeCell ref="A232:C232"/>
    <mergeCell ref="A233:C233"/>
    <mergeCell ref="A234:C234"/>
    <mergeCell ref="A242:C242"/>
    <mergeCell ref="A235:C235"/>
    <mergeCell ref="A238:C238"/>
    <mergeCell ref="A239:C239"/>
    <mergeCell ref="A250:C250"/>
    <mergeCell ref="A251:C251"/>
    <mergeCell ref="A261:C261"/>
    <mergeCell ref="A262:C262"/>
    <mergeCell ref="A263:C263"/>
    <mergeCell ref="A252:C252"/>
    <mergeCell ref="A257:C257"/>
    <mergeCell ref="A259:C259"/>
    <mergeCell ref="A260:C260"/>
    <mergeCell ref="A264:C264"/>
    <mergeCell ref="A204:C204"/>
    <mergeCell ref="A205:C205"/>
    <mergeCell ref="A206:C206"/>
    <mergeCell ref="A207:C207"/>
    <mergeCell ref="A208:C208"/>
    <mergeCell ref="A125:C125"/>
    <mergeCell ref="A126:C126"/>
    <mergeCell ref="A127:C127"/>
    <mergeCell ref="A128:C128"/>
    <mergeCell ref="A247:C247"/>
    <mergeCell ref="A253:C253"/>
    <mergeCell ref="A248:C248"/>
    <mergeCell ref="A249:C249"/>
    <mergeCell ref="A246:C246"/>
    <mergeCell ref="A173:C173"/>
    <mergeCell ref="A184:C184"/>
    <mergeCell ref="A185:C185"/>
    <mergeCell ref="A186:C186"/>
    <mergeCell ref="A187:C187"/>
    <mergeCell ref="A188:C188"/>
    <mergeCell ref="A189:C189"/>
    <mergeCell ref="A199:C199"/>
    <mergeCell ref="A197:C197"/>
    <mergeCell ref="A200:C200"/>
    <mergeCell ref="A201:C201"/>
    <mergeCell ref="A193:C193"/>
    <mergeCell ref="A194:C194"/>
    <mergeCell ref="A195:C195"/>
    <mergeCell ref="A196:C196"/>
    <mergeCell ref="A59:C59"/>
    <mergeCell ref="A60:C60"/>
    <mergeCell ref="A61:C61"/>
    <mergeCell ref="A45:C45"/>
    <mergeCell ref="A46:C46"/>
    <mergeCell ref="A47:C47"/>
    <mergeCell ref="A48:C48"/>
    <mergeCell ref="A102:C102"/>
    <mergeCell ref="A103:C103"/>
    <mergeCell ref="A62:C62"/>
    <mergeCell ref="A63:C63"/>
    <mergeCell ref="A64:C64"/>
    <mergeCell ref="A68:C68"/>
    <mergeCell ref="A69:C69"/>
    <mergeCell ref="A70:C70"/>
    <mergeCell ref="A71:C71"/>
    <mergeCell ref="A72:C72"/>
    <mergeCell ref="A73:C73"/>
    <mergeCell ref="A172:C172"/>
    <mergeCell ref="A170:C170"/>
    <mergeCell ref="A180:C180"/>
    <mergeCell ref="A183:C183"/>
    <mergeCell ref="A181:C181"/>
    <mergeCell ref="A10:C10"/>
    <mergeCell ref="A13:C13"/>
    <mergeCell ref="A14:C14"/>
    <mergeCell ref="A11:C11"/>
    <mergeCell ref="A12:C12"/>
    <mergeCell ref="A15:C15"/>
    <mergeCell ref="A19:C19"/>
    <mergeCell ref="A36:C36"/>
    <mergeCell ref="A37:C37"/>
    <mergeCell ref="A17:C17"/>
    <mergeCell ref="A18:C18"/>
    <mergeCell ref="A20:C20"/>
    <mergeCell ref="A21:C21"/>
    <mergeCell ref="A22:C22"/>
    <mergeCell ref="A176:C176"/>
    <mergeCell ref="A177:C177"/>
    <mergeCell ref="A178:C178"/>
    <mergeCell ref="A179:C179"/>
    <mergeCell ref="A16:C16"/>
    <mergeCell ref="A167:C167"/>
    <mergeCell ref="A165:C165"/>
    <mergeCell ref="A166:C166"/>
    <mergeCell ref="A168:C168"/>
    <mergeCell ref="A171:C171"/>
    <mergeCell ref="A160:C160"/>
    <mergeCell ref="A161:C161"/>
    <mergeCell ref="A162:C162"/>
    <mergeCell ref="A163:C163"/>
    <mergeCell ref="A164:C164"/>
    <mergeCell ref="A169:C169"/>
    <mergeCell ref="A156:C156"/>
    <mergeCell ref="A157:C157"/>
    <mergeCell ref="A158:C158"/>
    <mergeCell ref="A159:C159"/>
    <mergeCell ref="A147:C147"/>
    <mergeCell ref="A148:C148"/>
    <mergeCell ref="A151:C151"/>
    <mergeCell ref="A152:C152"/>
    <mergeCell ref="A155:C155"/>
    <mergeCell ref="A149:C149"/>
    <mergeCell ref="A150:C150"/>
    <mergeCell ref="A153:C153"/>
    <mergeCell ref="A141:C141"/>
    <mergeCell ref="A145:C145"/>
    <mergeCell ref="A146:C146"/>
    <mergeCell ref="A131:C131"/>
    <mergeCell ref="A132:C132"/>
    <mergeCell ref="A133:C133"/>
    <mergeCell ref="A134:C134"/>
    <mergeCell ref="A135:C135"/>
    <mergeCell ref="A136:C136"/>
    <mergeCell ref="A140:C140"/>
    <mergeCell ref="A142:C142"/>
    <mergeCell ref="A143:C143"/>
    <mergeCell ref="A144:C144"/>
    <mergeCell ref="A44:C44"/>
    <mergeCell ref="A5:C5"/>
    <mergeCell ref="A129:C129"/>
    <mergeCell ref="A130:C130"/>
    <mergeCell ref="A137:C137"/>
    <mergeCell ref="A138:C138"/>
    <mergeCell ref="A139:C139"/>
    <mergeCell ref="A1:G1"/>
    <mergeCell ref="A3:G3"/>
    <mergeCell ref="A4:C4"/>
    <mergeCell ref="A7:C7"/>
    <mergeCell ref="A8:C8"/>
    <mergeCell ref="A30:C30"/>
    <mergeCell ref="A6:C6"/>
    <mergeCell ref="A9:C9"/>
    <mergeCell ref="A38:C38"/>
    <mergeCell ref="A42:C42"/>
    <mergeCell ref="A49:C49"/>
    <mergeCell ref="A50:C50"/>
    <mergeCell ref="A51:C51"/>
    <mergeCell ref="A55:C55"/>
    <mergeCell ref="A56:C56"/>
    <mergeCell ref="A57:C57"/>
    <mergeCell ref="A58:C58"/>
    <mergeCell ref="A27:C27"/>
    <mergeCell ref="A28:C28"/>
    <mergeCell ref="A29:C29"/>
    <mergeCell ref="A175:C175"/>
    <mergeCell ref="A31:C31"/>
    <mergeCell ref="A116:C116"/>
    <mergeCell ref="A190:C190"/>
    <mergeCell ref="A97:C97"/>
    <mergeCell ref="A98:C98"/>
    <mergeCell ref="A99:C99"/>
    <mergeCell ref="A100:C100"/>
    <mergeCell ref="A101:C101"/>
    <mergeCell ref="A32:C32"/>
    <mergeCell ref="A33:C33"/>
    <mergeCell ref="A34:C34"/>
    <mergeCell ref="A35:C35"/>
    <mergeCell ref="A95:C95"/>
    <mergeCell ref="A96:C96"/>
    <mergeCell ref="A43:C43"/>
    <mergeCell ref="A81:C81"/>
    <mergeCell ref="A82:C82"/>
    <mergeCell ref="A83:C83"/>
    <mergeCell ref="A84:C84"/>
    <mergeCell ref="A85:C85"/>
    <mergeCell ref="A266:C266"/>
    <mergeCell ref="A267:C267"/>
    <mergeCell ref="A212:C212"/>
    <mergeCell ref="A213:C213"/>
    <mergeCell ref="A214:C214"/>
    <mergeCell ref="A221:C221"/>
    <mergeCell ref="A218:C218"/>
    <mergeCell ref="A219:C219"/>
    <mergeCell ref="A216:C216"/>
    <mergeCell ref="A215:C215"/>
    <mergeCell ref="A217:C217"/>
    <mergeCell ref="A222:C222"/>
    <mergeCell ref="A223:C223"/>
    <mergeCell ref="A220:C220"/>
    <mergeCell ref="A254:C254"/>
    <mergeCell ref="A236:C236"/>
    <mergeCell ref="A237:C237"/>
    <mergeCell ref="A265:C265"/>
    <mergeCell ref="A224:C224"/>
    <mergeCell ref="A225:C225"/>
    <mergeCell ref="A226:C226"/>
    <mergeCell ref="A227:C227"/>
    <mergeCell ref="A228:C228"/>
    <mergeCell ref="A256:C256"/>
    <mergeCell ref="A79:C79"/>
    <mergeCell ref="A80:C80"/>
    <mergeCell ref="A105:C105"/>
    <mergeCell ref="A106:C106"/>
    <mergeCell ref="A107:C107"/>
    <mergeCell ref="A108:C108"/>
    <mergeCell ref="A117:C117"/>
    <mergeCell ref="A118:C118"/>
    <mergeCell ref="A119:C119"/>
    <mergeCell ref="A104:C104"/>
    <mergeCell ref="A115:C115"/>
    <mergeCell ref="A112:C112"/>
    <mergeCell ref="A113:C113"/>
    <mergeCell ref="A114:C114"/>
    <mergeCell ref="A109:C109"/>
    <mergeCell ref="A110:C110"/>
    <mergeCell ref="A111:C111"/>
    <mergeCell ref="A23:C23"/>
    <mergeCell ref="A26:C26"/>
    <mergeCell ref="A174:C174"/>
    <mergeCell ref="A192:C192"/>
    <mergeCell ref="A191:C191"/>
    <mergeCell ref="A198:C198"/>
    <mergeCell ref="A202:C202"/>
    <mergeCell ref="A203:C203"/>
    <mergeCell ref="A209:C209"/>
    <mergeCell ref="A120:C120"/>
    <mergeCell ref="A121:C121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74:C74"/>
    <mergeCell ref="A75:C75"/>
    <mergeCell ref="A76:C76"/>
    <mergeCell ref="A77:C77"/>
    <mergeCell ref="A24:C24"/>
    <mergeCell ref="A25:C25"/>
    <mergeCell ref="A154:C154"/>
    <mergeCell ref="A182:C182"/>
    <mergeCell ref="A243:C243"/>
    <mergeCell ref="A244:C244"/>
    <mergeCell ref="A245:C245"/>
    <mergeCell ref="A255:C255"/>
    <mergeCell ref="A258:C258"/>
    <mergeCell ref="A211:C211"/>
    <mergeCell ref="A210:C210"/>
    <mergeCell ref="A122:C122"/>
    <mergeCell ref="A123:C123"/>
    <mergeCell ref="A124:C124"/>
    <mergeCell ref="A52:C52"/>
    <mergeCell ref="A53:C53"/>
    <mergeCell ref="A54:C54"/>
    <mergeCell ref="A39:C39"/>
    <mergeCell ref="A40:C40"/>
    <mergeCell ref="A41:C41"/>
    <mergeCell ref="A65:C65"/>
    <mergeCell ref="A66:C66"/>
    <mergeCell ref="A67:C67"/>
    <mergeCell ref="A78:C78"/>
  </mergeCells>
  <pageMargins left="0.7" right="0.7" top="0.75" bottom="0.75" header="0.3" footer="0.3"/>
  <pageSetup paperSize="9" scale="76" fitToHeight="0" orientation="portrait" horizontalDpi="4294967293" r:id="rId1"/>
  <headerFooter>
    <oddHeader xml:space="preserve">&amp;C&amp;P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6</vt:i4>
      </vt:variant>
    </vt:vector>
  </HeadingPairs>
  <TitlesOfParts>
    <vt:vector size="6" baseType="lpstr">
      <vt:lpstr>SAŽETAK</vt:lpstr>
      <vt:lpstr>Račun prihoda i rashoda</vt:lpstr>
      <vt:lpstr>Rashodi prema izvorima finan</vt:lpstr>
      <vt:lpstr>Rashodi prema funkcijskoj kl</vt:lpstr>
      <vt:lpstr>Račun financiranja</vt:lpstr>
      <vt:lpstr>Posebni dio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Korisnik</cp:lastModifiedBy>
  <cp:lastPrinted>2023-09-05T08:19:08Z</cp:lastPrinted>
  <dcterms:created xsi:type="dcterms:W3CDTF">2022-08-12T12:51:27Z</dcterms:created>
  <dcterms:modified xsi:type="dcterms:W3CDTF">2023-09-05T12:57:08Z</dcterms:modified>
</cp:coreProperties>
</file>