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<sst xmlns="http://schemas.openxmlformats.org/spreadsheetml/2006/main" count="185" uniqueCount="131">
  <si>
    <t>KONTO</t>
  </si>
  <si>
    <t>NAZIV</t>
  </si>
  <si>
    <t>PRIHODI</t>
  </si>
  <si>
    <t>Državni pr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</si>
  <si>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</si>
  <si>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</si>
  <si>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</si>
  <si>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</si>
  <si>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</si>
  <si>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</si>
  <si>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</si>
  <si>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</si>
  <si>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</si>
  <si>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</si>
  <si>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</si>
  <si>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</si>
  <si>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</si>
  <si>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</si>
  <si>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</si>
  <si>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</si>
  <si>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Prih.na temelju ugov.obveza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</si>
  <si>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</si>
  <si>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</si>
  <si>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</si>
  <si>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</si>
  <si>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</si>
  <si>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</si>
  <si>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</si>
  <si>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</si>
  <si>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</si>
  <si>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</si>
  <si>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</si>
  <si>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</si>
  <si>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</si>
  <si>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</si>
  <si>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</si>
  <si>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</si>
  <si>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</si>
  <si>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</si>
  <si>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</si>
  <si>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</si>
  <si>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</si>
  <si>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</si>
  <si>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</si>
  <si>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</si>
  <si>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</si>
  <si>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</si>
  <si>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</si>
  <si>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</si>
  <si>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</si>
  <si>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</si>
  <si>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</si>
  <si>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</si>
  <si>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</si>
  <si>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</si>
  <si>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</si>
  <si>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</si>
  <si>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</si>
  <si>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</si>
  <si>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</si>
  <si>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</si>
  <si>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</si>
  <si>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</si>
  <si>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</si>
  <si>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</t>
  </si>
  <si>
    <t>POS.NAMJ.</t>
  </si>
  <si>
    <t>VLA.PRIH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</si>
  <si>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</si>
  <si>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</si>
  <si>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</si>
  <si>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</si>
  <si>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</si>
  <si>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</si>
  <si>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</si>
  <si>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</si>
  <si>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</si>
  <si>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</si>
  <si>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</si>
  <si>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</si>
  <si>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</si>
  <si>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</si>
  <si>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</si>
  <si>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</si>
  <si>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</si>
  <si>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</si>
  <si>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</si>
  <si>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</si>
  <si>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</si>
  <si>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</si>
  <si>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</si>
  <si>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Oprema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</si>
  <si>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</si>
  <si>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</si>
  <si>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</si>
  <si>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</si>
  <si>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</si>
  <si>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</si>
  <si>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</si>
  <si>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</si>
  <si>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</si>
  <si>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</si>
  <si>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</si>
  <si>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</si>
  <si>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OSNOVNA ŠKOLA KONJŠČINA</t>
  </si>
  <si>
    <t>Voditelj računovodstva:</t>
  </si>
  <si>
    <t>Ravnatelj:</t>
  </si>
  <si>
    <t>PLAN</t>
  </si>
  <si>
    <t>REBALANS</t>
  </si>
  <si>
    <t>Suf.cij.usl.</t>
  </si>
  <si>
    <t>DONACIJE</t>
  </si>
  <si>
    <t>Pom.-JLS</t>
  </si>
  <si>
    <t>KZŽ-IZV.</t>
  </si>
  <si>
    <t>RASHODI - SVEUKUPNI PO SVIM IZVORIMA FINANCIRANJA</t>
  </si>
  <si>
    <t>SVEUKUPNO RASHODI</t>
  </si>
  <si>
    <t>NEF.IMO</t>
  </si>
  <si>
    <t>stanovi</t>
  </si>
  <si>
    <t>iznajmljivanje</t>
  </si>
  <si>
    <t>donacije pr.i fiz.osoba</t>
  </si>
  <si>
    <t>U Konjščini, 22.04.2015.</t>
  </si>
  <si>
    <t>KLASA: 400-02/15-01/</t>
  </si>
  <si>
    <t xml:space="preserve">URBROJ: </t>
  </si>
  <si>
    <t>Zoran Vuger, mag.inf.</t>
  </si>
  <si>
    <t>Željka Antonina, struč.spec.oec.</t>
  </si>
  <si>
    <t>Tek.pom.pr.kor.iz nenadlež.pr.</t>
  </si>
  <si>
    <t>Kap.pom.pr.kor.iz nenadlež.pr.</t>
  </si>
  <si>
    <t>Tek.pom.iz drž.pr.tem.pri.EU</t>
  </si>
  <si>
    <t>Kap.pom.iz drž.pr.tem.pri.RU</t>
  </si>
  <si>
    <t>VIŠAK IZ 2014. GODINE</t>
  </si>
  <si>
    <t>manjak/višak</t>
  </si>
  <si>
    <t xml:space="preserve">RASHODI </t>
  </si>
  <si>
    <t>I REBALANS FINANCIJSKOG PLANA ZA 2015.GODINU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</si>
</sst>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32" borderId="11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5"/>
  <sheetViews>
    <sheetView tabSelected="1" zoomScale="131" zoomScaleNormal="131" zoomScalePageLayoutView="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4" width="7.00390625" style="0" customWidth="1"/>
    <col min="5" max="5" width="6.7109375" style="0" customWidth="1"/>
    <col min="6" max="6" width="6.140625" style="1" customWidth="1"/>
    <col min="7" max="7" width="6.28125" style="0" customWidth="1"/>
    <col min="8" max="9" width="6.140625" style="0" customWidth="1"/>
    <col min="10" max="10" width="6.00390625" style="1" customWidth="1"/>
    <col min="11" max="11" width="6.7109375" style="0" customWidth="1"/>
    <col min="12" max="12" width="6.57421875" style="0" customWidth="1"/>
    <col min="13" max="13" width="6.7109375" style="0" customWidth="1"/>
    <col min="14" max="18" width="7.28125" style="0" customWidth="1"/>
    <col min="19" max="19" width="7.8515625" style="0" customWidth="1"/>
    <col min="20" max="20" width="7.57421875" style="1" customWidth="1"/>
  </cols>
  <sheetData>
    <row r="1" spans="1:20" ht="12.75">
      <c r="A1" s="76" t="s">
        <v>130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3.5" thickBot="1">
      <c r="A2" s="25"/>
      <c r="B2" s="77" t="s">
        <v>103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26"/>
      <c r="O2" s="25"/>
      <c r="P2" s="25"/>
      <c r="Q2" s="25"/>
      <c r="R2" s="25"/>
      <c r="S2" s="25"/>
      <c r="T2" s="27"/>
    </row>
    <row r="3" spans="1:21" ht="6.75" customHeight="1" hidden="1">
      <c r="A3" s="25"/>
      <c r="B3" s="25"/>
      <c r="C3" s="25"/>
      <c r="D3" s="25"/>
      <c r="E3" s="25"/>
      <c r="F3" s="27"/>
      <c r="G3" s="25"/>
      <c r="H3" s="25"/>
      <c r="I3" s="25"/>
      <c r="J3" s="27"/>
      <c r="K3" s="25"/>
      <c r="L3" s="25"/>
      <c r="M3" s="25"/>
      <c r="N3" s="25"/>
      <c r="O3" s="25"/>
      <c r="P3" s="25"/>
      <c r="Q3" s="25"/>
      <c r="R3" s="25"/>
      <c r="S3" s="25"/>
      <c r="T3" s="27"/>
      <c r="U3" s="4"/>
    </row>
    <row r="4" spans="1:21" ht="13.5" thickBot="1">
      <c r="A4" s="27" t="s">
        <v>2</v>
      </c>
      <c r="B4" s="27"/>
      <c r="C4" s="73" t="s">
        <v>34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5"/>
      <c r="S4" s="28"/>
      <c r="T4" s="27"/>
      <c r="U4" s="4"/>
    </row>
    <row r="5" spans="1:21" ht="12.75">
      <c r="A5" s="27"/>
      <c r="B5" s="27"/>
      <c r="C5" s="70" t="s">
        <v>33</v>
      </c>
      <c r="D5" s="71"/>
      <c r="E5" s="71"/>
      <c r="F5" s="71"/>
      <c r="G5" s="71"/>
      <c r="H5" s="72"/>
      <c r="I5" s="70" t="s">
        <v>64</v>
      </c>
      <c r="J5" s="71"/>
      <c r="K5" s="70" t="s">
        <v>65</v>
      </c>
      <c r="L5" s="71"/>
      <c r="M5" s="70" t="s">
        <v>66</v>
      </c>
      <c r="N5" s="71"/>
      <c r="O5" s="70" t="s">
        <v>114</v>
      </c>
      <c r="P5" s="72"/>
      <c r="Q5" s="70" t="s">
        <v>109</v>
      </c>
      <c r="R5" s="71"/>
      <c r="S5" s="29" t="s">
        <v>67</v>
      </c>
      <c r="T5" s="30" t="s">
        <v>67</v>
      </c>
      <c r="U5" s="4"/>
    </row>
    <row r="6" spans="1:21" ht="12.75">
      <c r="A6" s="31" t="s">
        <v>0</v>
      </c>
      <c r="B6" s="32" t="s">
        <v>1</v>
      </c>
      <c r="C6" s="67" t="s">
        <v>3</v>
      </c>
      <c r="D6" s="69"/>
      <c r="E6" s="67" t="s">
        <v>4</v>
      </c>
      <c r="F6" s="68"/>
      <c r="G6" s="67" t="s">
        <v>111</v>
      </c>
      <c r="H6" s="69"/>
      <c r="I6" s="67" t="s">
        <v>110</v>
      </c>
      <c r="J6" s="68"/>
      <c r="K6" s="67" t="s">
        <v>108</v>
      </c>
      <c r="L6" s="68"/>
      <c r="M6" s="67" t="s">
        <v>116</v>
      </c>
      <c r="N6" s="68"/>
      <c r="O6" s="67" t="s">
        <v>115</v>
      </c>
      <c r="P6" s="69"/>
      <c r="Q6" s="67" t="s">
        <v>117</v>
      </c>
      <c r="R6" s="68"/>
      <c r="S6" s="35">
        <v>2015</v>
      </c>
      <c r="T6" s="35">
        <v>2015</v>
      </c>
      <c r="U6" s="4"/>
    </row>
    <row r="7" spans="1:21" ht="12.75">
      <c r="A7" s="31"/>
      <c r="B7" s="32"/>
      <c r="C7" s="33" t="s">
        <v>106</v>
      </c>
      <c r="D7" s="58" t="s">
        <v>107</v>
      </c>
      <c r="E7" s="36" t="s">
        <v>106</v>
      </c>
      <c r="F7" s="37" t="s">
        <v>107</v>
      </c>
      <c r="G7" s="36" t="s">
        <v>106</v>
      </c>
      <c r="H7" s="59" t="s">
        <v>107</v>
      </c>
      <c r="I7" s="36" t="s">
        <v>106</v>
      </c>
      <c r="J7" s="37" t="s">
        <v>107</v>
      </c>
      <c r="K7" s="36" t="s">
        <v>106</v>
      </c>
      <c r="L7" s="59" t="s">
        <v>107</v>
      </c>
      <c r="M7" s="36" t="s">
        <v>106</v>
      </c>
      <c r="N7" s="59" t="s">
        <v>107</v>
      </c>
      <c r="O7" s="36" t="s">
        <v>106</v>
      </c>
      <c r="P7" s="59" t="s">
        <v>107</v>
      </c>
      <c r="Q7" s="36" t="s">
        <v>106</v>
      </c>
      <c r="R7" s="59" t="s">
        <v>107</v>
      </c>
      <c r="S7" s="37" t="s">
        <v>106</v>
      </c>
      <c r="T7" s="37" t="s">
        <v>107</v>
      </c>
      <c r="U7" s="4"/>
    </row>
    <row r="8" spans="1:21" ht="12.75">
      <c r="A8" s="31"/>
      <c r="B8" s="38"/>
      <c r="C8" s="39">
        <v>1</v>
      </c>
      <c r="D8" s="39">
        <v>2</v>
      </c>
      <c r="E8" s="40">
        <v>3</v>
      </c>
      <c r="F8" s="40">
        <v>4</v>
      </c>
      <c r="G8" s="40">
        <v>5</v>
      </c>
      <c r="H8" s="40">
        <v>6</v>
      </c>
      <c r="I8" s="40">
        <v>7</v>
      </c>
      <c r="J8" s="40">
        <v>8</v>
      </c>
      <c r="K8" s="40">
        <v>9</v>
      </c>
      <c r="L8" s="40">
        <v>10</v>
      </c>
      <c r="M8" s="40">
        <v>11</v>
      </c>
      <c r="N8" s="40">
        <v>12</v>
      </c>
      <c r="O8" s="40">
        <v>13</v>
      </c>
      <c r="P8" s="40">
        <v>14</v>
      </c>
      <c r="Q8" s="40">
        <v>15</v>
      </c>
      <c r="R8" s="40">
        <v>16</v>
      </c>
      <c r="S8" s="40">
        <v>17</v>
      </c>
      <c r="T8" s="40">
        <v>18</v>
      </c>
      <c r="U8" s="4"/>
    </row>
    <row r="9" spans="1:21" ht="12.75">
      <c r="A9" s="41">
        <v>6</v>
      </c>
      <c r="B9" s="42" t="s">
        <v>5</v>
      </c>
      <c r="C9" s="43">
        <f aca="true" t="shared" si="0" ref="C9:R9">SUM(C10+C25+C30+C32+C37)</f>
        <v>4263091</v>
      </c>
      <c r="D9" s="43">
        <f t="shared" si="0"/>
        <v>4404655</v>
      </c>
      <c r="E9" s="44">
        <f t="shared" si="0"/>
        <v>1050339</v>
      </c>
      <c r="F9" s="44">
        <f t="shared" si="0"/>
        <v>650774</v>
      </c>
      <c r="G9" s="44">
        <f t="shared" si="0"/>
        <v>16600</v>
      </c>
      <c r="H9" s="44">
        <f t="shared" si="0"/>
        <v>54341</v>
      </c>
      <c r="I9" s="44">
        <f t="shared" si="0"/>
        <v>113852</v>
      </c>
      <c r="J9" s="44">
        <f t="shared" si="0"/>
        <v>122578</v>
      </c>
      <c r="K9" s="44">
        <f t="shared" si="0"/>
        <v>333960</v>
      </c>
      <c r="L9" s="44">
        <f t="shared" si="0"/>
        <v>332400</v>
      </c>
      <c r="M9" s="44">
        <f t="shared" si="0"/>
        <v>41000</v>
      </c>
      <c r="N9" s="44">
        <f t="shared" si="0"/>
        <v>52000</v>
      </c>
      <c r="O9" s="44">
        <f t="shared" si="0"/>
        <v>0</v>
      </c>
      <c r="P9" s="44">
        <f t="shared" si="0"/>
        <v>0</v>
      </c>
      <c r="Q9" s="44">
        <f t="shared" si="0"/>
        <v>3000</v>
      </c>
      <c r="R9" s="44">
        <f t="shared" si="0"/>
        <v>16186</v>
      </c>
      <c r="S9" s="44">
        <f aca="true" t="shared" si="1" ref="S9:S50">C9+E9+G9+I9+K9+M9+O9+Q9</f>
        <v>5821842</v>
      </c>
      <c r="T9" s="44">
        <f>D9+F9+H9+J9+L9+N9+O9+R9</f>
        <v>5632934</v>
      </c>
      <c r="U9" s="4"/>
    </row>
    <row r="10" spans="1:21" ht="12.75">
      <c r="A10" s="41">
        <v>63</v>
      </c>
      <c r="B10" s="42" t="s">
        <v>7</v>
      </c>
      <c r="C10" s="43">
        <f>SUM(C11:C24)</f>
        <v>0</v>
      </c>
      <c r="D10" s="43"/>
      <c r="E10" s="43">
        <f aca="true" t="shared" si="2" ref="E10:Q10">SUM(E11:E20)</f>
        <v>0</v>
      </c>
      <c r="F10" s="43">
        <f t="shared" si="2"/>
        <v>0</v>
      </c>
      <c r="G10" s="43">
        <f t="shared" si="2"/>
        <v>0</v>
      </c>
      <c r="H10" s="43"/>
      <c r="I10" s="43">
        <f>SUM(I11:I24)</f>
        <v>113852</v>
      </c>
      <c r="J10" s="43">
        <f>SUM(J11:J24)</f>
        <v>122578</v>
      </c>
      <c r="K10" s="43">
        <f t="shared" si="2"/>
        <v>0</v>
      </c>
      <c r="L10" s="43"/>
      <c r="M10" s="43">
        <f t="shared" si="2"/>
        <v>0</v>
      </c>
      <c r="N10" s="43"/>
      <c r="O10" s="43">
        <f t="shared" si="2"/>
        <v>0</v>
      </c>
      <c r="P10" s="43"/>
      <c r="Q10" s="43">
        <f t="shared" si="2"/>
        <v>0</v>
      </c>
      <c r="R10" s="43"/>
      <c r="S10" s="43">
        <f t="shared" si="1"/>
        <v>113852</v>
      </c>
      <c r="T10" s="44">
        <f>C10+F10+H10+J10+L10+N10+O10+R10</f>
        <v>122578</v>
      </c>
      <c r="U10" s="4"/>
    </row>
    <row r="11" spans="1:21" ht="12.75">
      <c r="A11" s="31">
        <v>63231</v>
      </c>
      <c r="B11" s="31" t="s">
        <v>102</v>
      </c>
      <c r="C11" s="45"/>
      <c r="D11" s="45"/>
      <c r="E11" s="45"/>
      <c r="F11" s="43"/>
      <c r="G11" s="45"/>
      <c r="H11" s="45"/>
      <c r="I11" s="45"/>
      <c r="J11" s="43"/>
      <c r="K11" s="45"/>
      <c r="L11" s="45"/>
      <c r="M11" s="45"/>
      <c r="N11" s="45"/>
      <c r="O11" s="45"/>
      <c r="P11" s="45"/>
      <c r="Q11" s="45"/>
      <c r="R11" s="45"/>
      <c r="S11" s="43">
        <f t="shared" si="1"/>
        <v>0</v>
      </c>
      <c r="T11" s="44">
        <f>C11+F11+G11+J11+L11+N11+O11+R11</f>
        <v>0</v>
      </c>
      <c r="U11" s="4"/>
    </row>
    <row r="12" spans="1:21" ht="12.75">
      <c r="A12" s="31">
        <v>63241</v>
      </c>
      <c r="B12" s="31" t="s">
        <v>101</v>
      </c>
      <c r="C12" s="45"/>
      <c r="D12" s="45"/>
      <c r="E12" s="45"/>
      <c r="F12" s="43"/>
      <c r="G12" s="45"/>
      <c r="H12" s="45"/>
      <c r="I12" s="45"/>
      <c r="J12" s="43"/>
      <c r="K12" s="45"/>
      <c r="L12" s="45"/>
      <c r="M12" s="45"/>
      <c r="N12" s="45"/>
      <c r="O12" s="45"/>
      <c r="P12" s="45"/>
      <c r="Q12" s="45"/>
      <c r="R12" s="45"/>
      <c r="S12" s="43">
        <f t="shared" si="1"/>
        <v>0</v>
      </c>
      <c r="T12" s="44">
        <f>C12+F12+G12+J12+L12+N12+O12+R12</f>
        <v>0</v>
      </c>
      <c r="U12" s="4"/>
    </row>
    <row r="13" spans="1:21" ht="12.75">
      <c r="A13" s="31">
        <v>63311</v>
      </c>
      <c r="B13" s="31" t="s">
        <v>6</v>
      </c>
      <c r="C13" s="45"/>
      <c r="D13" s="45"/>
      <c r="E13" s="45"/>
      <c r="F13" s="43"/>
      <c r="G13" s="45"/>
      <c r="H13" s="45"/>
      <c r="I13" s="45"/>
      <c r="J13" s="43"/>
      <c r="K13" s="45"/>
      <c r="L13" s="45"/>
      <c r="M13" s="45"/>
      <c r="N13" s="45"/>
      <c r="O13" s="45"/>
      <c r="P13" s="45"/>
      <c r="Q13" s="45"/>
      <c r="R13" s="45"/>
      <c r="S13" s="43">
        <f t="shared" si="1"/>
        <v>0</v>
      </c>
      <c r="T13" s="44">
        <f>C13+F13+G13+J13+L13+N13+O13+R13</f>
        <v>0</v>
      </c>
      <c r="U13" s="4"/>
    </row>
    <row r="14" spans="1:21" ht="12.75">
      <c r="A14" s="31">
        <v>63313</v>
      </c>
      <c r="B14" s="31" t="s">
        <v>69</v>
      </c>
      <c r="C14" s="45"/>
      <c r="D14" s="45"/>
      <c r="E14" s="45"/>
      <c r="F14" s="43"/>
      <c r="G14" s="45"/>
      <c r="H14" s="45"/>
      <c r="I14" s="45">
        <v>2500</v>
      </c>
      <c r="J14" s="45"/>
      <c r="K14" s="45"/>
      <c r="L14" s="45"/>
      <c r="M14" s="45"/>
      <c r="N14" s="45"/>
      <c r="O14" s="45"/>
      <c r="P14" s="45"/>
      <c r="Q14" s="45"/>
      <c r="R14" s="45"/>
      <c r="S14" s="43">
        <f t="shared" si="1"/>
        <v>2500</v>
      </c>
      <c r="T14" s="44">
        <f>C14+F14+H14+J14+L14+N14+O14+R14</f>
        <v>0</v>
      </c>
      <c r="U14" s="4"/>
    </row>
    <row r="15" spans="1:21" ht="12.75">
      <c r="A15" s="31">
        <v>63314</v>
      </c>
      <c r="B15" s="31" t="s">
        <v>70</v>
      </c>
      <c r="C15" s="45"/>
      <c r="D15" s="45"/>
      <c r="E15" s="45"/>
      <c r="F15" s="43"/>
      <c r="G15" s="45"/>
      <c r="H15" s="45"/>
      <c r="I15" s="45">
        <v>111352</v>
      </c>
      <c r="J15" s="45"/>
      <c r="K15" s="45"/>
      <c r="L15" s="45"/>
      <c r="M15" s="45"/>
      <c r="N15" s="45"/>
      <c r="O15" s="45"/>
      <c r="P15" s="45"/>
      <c r="Q15" s="45"/>
      <c r="R15" s="45"/>
      <c r="S15" s="43">
        <f t="shared" si="1"/>
        <v>111352</v>
      </c>
      <c r="T15" s="44">
        <f>C15+F15+H15+J15+L15+N15+O15+R15</f>
        <v>0</v>
      </c>
      <c r="U15" s="4"/>
    </row>
    <row r="16" spans="1:21" ht="12.75">
      <c r="A16" s="31">
        <v>63321</v>
      </c>
      <c r="B16" s="31" t="s">
        <v>8</v>
      </c>
      <c r="C16" s="45"/>
      <c r="D16" s="45"/>
      <c r="E16" s="45"/>
      <c r="F16" s="43"/>
      <c r="G16" s="45"/>
      <c r="H16" s="45"/>
      <c r="I16" s="45"/>
      <c r="J16" s="43"/>
      <c r="K16" s="45"/>
      <c r="L16" s="45"/>
      <c r="M16" s="45"/>
      <c r="N16" s="45"/>
      <c r="O16" s="45"/>
      <c r="P16" s="45"/>
      <c r="Q16" s="45"/>
      <c r="R16" s="45"/>
      <c r="S16" s="43">
        <f t="shared" si="1"/>
        <v>0</v>
      </c>
      <c r="T16" s="44">
        <f>C16+F16+G16+J16+L16+N16+O16+R16</f>
        <v>0</v>
      </c>
      <c r="U16" s="4"/>
    </row>
    <row r="17" spans="1:21" ht="12.75">
      <c r="A17" s="31">
        <v>63323</v>
      </c>
      <c r="B17" s="31" t="s">
        <v>68</v>
      </c>
      <c r="C17" s="45"/>
      <c r="D17" s="45"/>
      <c r="E17" s="45"/>
      <c r="F17" s="43"/>
      <c r="G17" s="45"/>
      <c r="H17" s="45"/>
      <c r="I17" s="45"/>
      <c r="J17" s="43"/>
      <c r="K17" s="45"/>
      <c r="L17" s="45"/>
      <c r="M17" s="45"/>
      <c r="N17" s="45"/>
      <c r="O17" s="45"/>
      <c r="P17" s="45"/>
      <c r="Q17" s="45"/>
      <c r="R17" s="45"/>
      <c r="S17" s="43">
        <f t="shared" si="1"/>
        <v>0</v>
      </c>
      <c r="T17" s="44">
        <f>C17+F17+G17+J17+L17+N17+O17+R17</f>
        <v>0</v>
      </c>
      <c r="U17" s="4"/>
    </row>
    <row r="18" spans="1:21" ht="12.75">
      <c r="A18" s="31">
        <v>63324</v>
      </c>
      <c r="B18" s="31" t="s">
        <v>71</v>
      </c>
      <c r="C18" s="45"/>
      <c r="D18" s="45"/>
      <c r="E18" s="45"/>
      <c r="F18" s="43"/>
      <c r="G18" s="45"/>
      <c r="H18" s="45"/>
      <c r="I18" s="45"/>
      <c r="J18" s="43"/>
      <c r="K18" s="45"/>
      <c r="L18" s="45"/>
      <c r="M18" s="45"/>
      <c r="N18" s="45"/>
      <c r="O18" s="45"/>
      <c r="P18" s="45"/>
      <c r="Q18" s="45"/>
      <c r="R18" s="45"/>
      <c r="S18" s="43">
        <f t="shared" si="1"/>
        <v>0</v>
      </c>
      <c r="T18" s="44">
        <f>C18+F18+G18+J18+L18+N18+O18+R18</f>
        <v>0</v>
      </c>
      <c r="U18" s="4"/>
    </row>
    <row r="19" spans="1:21" ht="12.75">
      <c r="A19" s="31">
        <v>63414</v>
      </c>
      <c r="B19" s="31" t="s">
        <v>9</v>
      </c>
      <c r="C19" s="45"/>
      <c r="D19" s="45"/>
      <c r="E19" s="45"/>
      <c r="F19" s="43"/>
      <c r="G19" s="45"/>
      <c r="H19" s="45"/>
      <c r="I19" s="45"/>
      <c r="J19" s="43"/>
      <c r="K19" s="45"/>
      <c r="L19" s="45"/>
      <c r="M19" s="45"/>
      <c r="N19" s="45"/>
      <c r="O19" s="45"/>
      <c r="P19" s="45"/>
      <c r="Q19" s="45"/>
      <c r="R19" s="45"/>
      <c r="S19" s="43">
        <f t="shared" si="1"/>
        <v>0</v>
      </c>
      <c r="T19" s="44">
        <f>C19+F19+G19+J19+L19+N19+O19+R19</f>
        <v>0</v>
      </c>
      <c r="U19" s="4"/>
    </row>
    <row r="20" spans="1:21" ht="12.75">
      <c r="A20" s="31">
        <v>63416</v>
      </c>
      <c r="B20" s="31" t="s">
        <v>10</v>
      </c>
      <c r="C20" s="45"/>
      <c r="D20" s="45"/>
      <c r="E20" s="45"/>
      <c r="F20" s="43"/>
      <c r="G20" s="45"/>
      <c r="H20" s="45"/>
      <c r="I20" s="45"/>
      <c r="J20" s="43"/>
      <c r="K20" s="43"/>
      <c r="L20" s="43"/>
      <c r="M20" s="45"/>
      <c r="N20" s="45"/>
      <c r="O20" s="45"/>
      <c r="P20" s="45"/>
      <c r="Q20" s="45"/>
      <c r="R20" s="45"/>
      <c r="S20" s="43">
        <f t="shared" si="1"/>
        <v>0</v>
      </c>
      <c r="T20" s="44">
        <f>C20+F20+H20+J20+L20+N20+O20+R20</f>
        <v>0</v>
      </c>
      <c r="U20" s="4"/>
    </row>
    <row r="21" spans="1:21" ht="12.75">
      <c r="A21" s="31">
        <v>63611</v>
      </c>
      <c r="B21" s="31" t="s">
        <v>123</v>
      </c>
      <c r="C21" s="45"/>
      <c r="D21" s="45"/>
      <c r="E21" s="45"/>
      <c r="F21" s="43"/>
      <c r="G21" s="45"/>
      <c r="H21" s="45"/>
      <c r="I21" s="45"/>
      <c r="J21" s="60">
        <v>122578</v>
      </c>
      <c r="K21" s="43"/>
      <c r="L21" s="43"/>
      <c r="M21" s="45"/>
      <c r="N21" s="45"/>
      <c r="O21" s="45"/>
      <c r="P21" s="45"/>
      <c r="Q21" s="45"/>
      <c r="R21" s="45"/>
      <c r="S21" s="43"/>
      <c r="T21" s="44"/>
      <c r="U21" s="4"/>
    </row>
    <row r="22" spans="1:21" ht="12.75">
      <c r="A22" s="31">
        <v>63621</v>
      </c>
      <c r="B22" s="31" t="s">
        <v>124</v>
      </c>
      <c r="C22" s="45"/>
      <c r="D22" s="45"/>
      <c r="E22" s="45"/>
      <c r="F22" s="43"/>
      <c r="G22" s="45"/>
      <c r="H22" s="45"/>
      <c r="I22" s="45"/>
      <c r="J22" s="43"/>
      <c r="K22" s="43"/>
      <c r="L22" s="43"/>
      <c r="M22" s="45"/>
      <c r="N22" s="45"/>
      <c r="O22" s="45"/>
      <c r="P22" s="45"/>
      <c r="Q22" s="45"/>
      <c r="R22" s="45"/>
      <c r="S22" s="43"/>
      <c r="T22" s="44"/>
      <c r="U22" s="4"/>
    </row>
    <row r="23" spans="1:21" ht="12.75">
      <c r="A23" s="31">
        <v>63811</v>
      </c>
      <c r="B23" s="31" t="s">
        <v>125</v>
      </c>
      <c r="C23" s="45"/>
      <c r="D23" s="45"/>
      <c r="E23" s="45"/>
      <c r="F23" s="43"/>
      <c r="G23" s="45"/>
      <c r="H23" s="45"/>
      <c r="I23" s="45"/>
      <c r="J23" s="43"/>
      <c r="K23" s="43"/>
      <c r="L23" s="43"/>
      <c r="M23" s="45"/>
      <c r="N23" s="45"/>
      <c r="O23" s="45"/>
      <c r="P23" s="45"/>
      <c r="Q23" s="45"/>
      <c r="R23" s="45"/>
      <c r="S23" s="43"/>
      <c r="T23" s="44"/>
      <c r="U23" s="4"/>
    </row>
    <row r="24" spans="1:21" ht="12.75">
      <c r="A24" s="31">
        <v>63821</v>
      </c>
      <c r="B24" s="31" t="s">
        <v>126</v>
      </c>
      <c r="C24" s="45"/>
      <c r="D24" s="45"/>
      <c r="E24" s="45"/>
      <c r="F24" s="43"/>
      <c r="G24" s="45"/>
      <c r="H24" s="45"/>
      <c r="I24" s="45"/>
      <c r="J24" s="43"/>
      <c r="K24" s="43"/>
      <c r="L24" s="43"/>
      <c r="M24" s="45"/>
      <c r="N24" s="45"/>
      <c r="O24" s="45"/>
      <c r="P24" s="45"/>
      <c r="Q24" s="45"/>
      <c r="R24" s="45"/>
      <c r="S24" s="43"/>
      <c r="T24" s="44"/>
      <c r="U24" s="4"/>
    </row>
    <row r="25" spans="1:21" ht="12.75">
      <c r="A25" s="41">
        <v>64</v>
      </c>
      <c r="B25" s="41" t="s">
        <v>11</v>
      </c>
      <c r="C25" s="43">
        <f>SUM(C26:C29)</f>
        <v>0</v>
      </c>
      <c r="D25" s="43"/>
      <c r="E25" s="43">
        <f aca="true" t="shared" si="3" ref="E25:Q25">SUM(E26:E29)</f>
        <v>0</v>
      </c>
      <c r="F25" s="43">
        <f t="shared" si="3"/>
        <v>0</v>
      </c>
      <c r="G25" s="43">
        <f t="shared" si="3"/>
        <v>0</v>
      </c>
      <c r="H25" s="43"/>
      <c r="I25" s="43">
        <f t="shared" si="3"/>
        <v>0</v>
      </c>
      <c r="J25" s="43">
        <f t="shared" si="3"/>
        <v>0</v>
      </c>
      <c r="K25" s="43">
        <f t="shared" si="3"/>
        <v>200</v>
      </c>
      <c r="L25" s="43">
        <f t="shared" si="3"/>
        <v>0</v>
      </c>
      <c r="M25" s="43">
        <f t="shared" si="3"/>
        <v>0</v>
      </c>
      <c r="N25" s="43"/>
      <c r="O25" s="43">
        <f t="shared" si="3"/>
        <v>0</v>
      </c>
      <c r="P25" s="43">
        <f t="shared" si="3"/>
        <v>0</v>
      </c>
      <c r="Q25" s="43">
        <f t="shared" si="3"/>
        <v>0</v>
      </c>
      <c r="R25" s="43"/>
      <c r="S25" s="43">
        <f t="shared" si="1"/>
        <v>200</v>
      </c>
      <c r="T25" s="44">
        <f>C25+F25+H25+J25+L25+N25+O25+R25</f>
        <v>0</v>
      </c>
      <c r="U25" s="4"/>
    </row>
    <row r="26" spans="1:21" ht="12.75">
      <c r="A26" s="31">
        <v>64131</v>
      </c>
      <c r="B26" s="31" t="s">
        <v>12</v>
      </c>
      <c r="C26" s="45"/>
      <c r="D26" s="45"/>
      <c r="E26" s="45"/>
      <c r="F26" s="43"/>
      <c r="G26" s="45"/>
      <c r="H26" s="45"/>
      <c r="I26" s="45"/>
      <c r="J26" s="43"/>
      <c r="K26" s="45"/>
      <c r="L26" s="45"/>
      <c r="M26" s="45"/>
      <c r="N26" s="45"/>
      <c r="O26" s="45"/>
      <c r="P26" s="45"/>
      <c r="Q26" s="45"/>
      <c r="R26" s="45"/>
      <c r="S26" s="43">
        <f t="shared" si="1"/>
        <v>0</v>
      </c>
      <c r="T26" s="44">
        <f>C26+F26+G26+J26+L26+N26+O26+R26</f>
        <v>0</v>
      </c>
      <c r="U26" s="4"/>
    </row>
    <row r="27" spans="1:21" ht="12.75">
      <c r="A27" s="31">
        <v>64132</v>
      </c>
      <c r="B27" s="31" t="s">
        <v>13</v>
      </c>
      <c r="C27" s="45"/>
      <c r="D27" s="45"/>
      <c r="E27" s="45"/>
      <c r="F27" s="43"/>
      <c r="G27" s="45"/>
      <c r="H27" s="45"/>
      <c r="I27" s="45"/>
      <c r="J27" s="43"/>
      <c r="K27" s="45">
        <v>200</v>
      </c>
      <c r="L27" s="45"/>
      <c r="M27" s="45"/>
      <c r="N27" s="45"/>
      <c r="O27" s="45"/>
      <c r="P27" s="45"/>
      <c r="Q27" s="45"/>
      <c r="R27" s="45"/>
      <c r="S27" s="43">
        <f t="shared" si="1"/>
        <v>200</v>
      </c>
      <c r="T27" s="44">
        <f>C27+F27+H27+J27+L27+N27+O27+R27</f>
        <v>0</v>
      </c>
      <c r="U27" s="4"/>
    </row>
    <row r="28" spans="1:21" ht="12.75">
      <c r="A28" s="31">
        <v>64199</v>
      </c>
      <c r="B28" s="31" t="s">
        <v>14</v>
      </c>
      <c r="C28" s="45"/>
      <c r="D28" s="45"/>
      <c r="E28" s="45"/>
      <c r="F28" s="43"/>
      <c r="G28" s="45"/>
      <c r="H28" s="45"/>
      <c r="I28" s="45"/>
      <c r="J28" s="43"/>
      <c r="K28" s="45"/>
      <c r="L28" s="45"/>
      <c r="M28" s="45"/>
      <c r="N28" s="45"/>
      <c r="O28" s="45"/>
      <c r="P28" s="45"/>
      <c r="Q28" s="45"/>
      <c r="R28" s="45"/>
      <c r="S28" s="43">
        <f t="shared" si="1"/>
        <v>0</v>
      </c>
      <c r="T28" s="44">
        <f>C28+F28+G28+J28+L28+N28+O28+R28</f>
        <v>0</v>
      </c>
      <c r="U28" s="4"/>
    </row>
    <row r="29" spans="1:21" ht="12.75">
      <c r="A29" s="31">
        <v>64229</v>
      </c>
      <c r="B29" s="31" t="s">
        <v>98</v>
      </c>
      <c r="C29" s="45"/>
      <c r="D29" s="45"/>
      <c r="E29" s="45"/>
      <c r="F29" s="43"/>
      <c r="G29" s="45"/>
      <c r="H29" s="45"/>
      <c r="I29" s="45"/>
      <c r="J29" s="43"/>
      <c r="K29" s="45"/>
      <c r="L29" s="45"/>
      <c r="M29" s="45"/>
      <c r="N29" s="45"/>
      <c r="O29" s="45"/>
      <c r="P29" s="45"/>
      <c r="Q29" s="45"/>
      <c r="R29" s="45"/>
      <c r="S29" s="43">
        <f t="shared" si="1"/>
        <v>0</v>
      </c>
      <c r="T29" s="44">
        <f>C29+F29+G29+J29+L29+N29+O29+R29</f>
        <v>0</v>
      </c>
      <c r="U29" s="4"/>
    </row>
    <row r="30" spans="1:21" ht="12.75">
      <c r="A30" s="41">
        <v>65</v>
      </c>
      <c r="B30" s="41" t="s">
        <v>85</v>
      </c>
      <c r="C30" s="43">
        <f>SUM(C31+V31)</f>
        <v>0</v>
      </c>
      <c r="D30" s="43"/>
      <c r="E30" s="43">
        <f>SUM(E31+W31)</f>
        <v>0</v>
      </c>
      <c r="F30" s="43">
        <f>SUM(F31+X31)</f>
        <v>0</v>
      </c>
      <c r="G30" s="43">
        <f>SUM(G31+X31)</f>
        <v>0</v>
      </c>
      <c r="H30" s="43"/>
      <c r="I30" s="43">
        <f>SUM(I31+Y31)</f>
        <v>0</v>
      </c>
      <c r="J30" s="43">
        <f>SUM(J31+Z31)</f>
        <v>0</v>
      </c>
      <c r="K30" s="43">
        <f>SUM(K31+Z31)</f>
        <v>333760</v>
      </c>
      <c r="L30" s="43">
        <f>SUM(L31+AA31)</f>
        <v>332400</v>
      </c>
      <c r="M30" s="43">
        <f>SUM(M31+AA31)</f>
        <v>0</v>
      </c>
      <c r="N30" s="43">
        <f>SUM(N31+AB31)</f>
        <v>0</v>
      </c>
      <c r="O30" s="43">
        <f>SUM(O31+AB31)</f>
        <v>0</v>
      </c>
      <c r="P30" s="43">
        <f>SUM(P31+AC31)</f>
        <v>0</v>
      </c>
      <c r="Q30" s="43">
        <f>SUM(Q31+AC31)</f>
        <v>0</v>
      </c>
      <c r="R30" s="43"/>
      <c r="S30" s="43">
        <f t="shared" si="1"/>
        <v>333760</v>
      </c>
      <c r="T30" s="44">
        <f aca="true" t="shared" si="4" ref="T30:T38">C30+F30+H30+J30+L30+N30+O30+R30</f>
        <v>332400</v>
      </c>
      <c r="U30" s="4"/>
    </row>
    <row r="31" spans="1:21" ht="12.75">
      <c r="A31" s="31">
        <v>65269</v>
      </c>
      <c r="B31" s="31" t="s">
        <v>15</v>
      </c>
      <c r="C31" s="45"/>
      <c r="D31" s="45"/>
      <c r="E31" s="45"/>
      <c r="F31" s="43"/>
      <c r="G31" s="45"/>
      <c r="H31" s="45"/>
      <c r="I31" s="45"/>
      <c r="J31" s="43"/>
      <c r="K31" s="45">
        <v>333760</v>
      </c>
      <c r="L31" s="45">
        <v>332400</v>
      </c>
      <c r="M31" s="45"/>
      <c r="N31" s="45"/>
      <c r="O31" s="45"/>
      <c r="P31" s="45"/>
      <c r="Q31" s="45"/>
      <c r="R31" s="45"/>
      <c r="S31" s="43">
        <f t="shared" si="1"/>
        <v>333760</v>
      </c>
      <c r="T31" s="44">
        <f t="shared" si="4"/>
        <v>332400</v>
      </c>
      <c r="U31" s="4"/>
    </row>
    <row r="32" spans="1:21" ht="12.75">
      <c r="A32" s="41">
        <v>66</v>
      </c>
      <c r="B32" s="41" t="s">
        <v>72</v>
      </c>
      <c r="C32" s="43">
        <f>SUM(C33:C36)</f>
        <v>0</v>
      </c>
      <c r="D32" s="43"/>
      <c r="E32" s="43">
        <f aca="true" t="shared" si="5" ref="E32:R32">SUM(E33:E36)</f>
        <v>0</v>
      </c>
      <c r="F32" s="43">
        <f t="shared" si="5"/>
        <v>0</v>
      </c>
      <c r="G32" s="43">
        <f t="shared" si="5"/>
        <v>0</v>
      </c>
      <c r="H32" s="43"/>
      <c r="I32" s="43">
        <f t="shared" si="5"/>
        <v>0</v>
      </c>
      <c r="J32" s="43">
        <f t="shared" si="5"/>
        <v>0</v>
      </c>
      <c r="K32" s="43">
        <f t="shared" si="5"/>
        <v>0</v>
      </c>
      <c r="L32" s="43"/>
      <c r="M32" s="43">
        <f t="shared" si="5"/>
        <v>41000</v>
      </c>
      <c r="N32" s="43">
        <f t="shared" si="5"/>
        <v>52000</v>
      </c>
      <c r="O32" s="43">
        <f t="shared" si="5"/>
        <v>0</v>
      </c>
      <c r="P32" s="43">
        <f t="shared" si="5"/>
        <v>0</v>
      </c>
      <c r="Q32" s="43">
        <f t="shared" si="5"/>
        <v>3000</v>
      </c>
      <c r="R32" s="43">
        <f t="shared" si="5"/>
        <v>16186</v>
      </c>
      <c r="S32" s="43">
        <f t="shared" si="1"/>
        <v>44000</v>
      </c>
      <c r="T32" s="44">
        <f t="shared" si="4"/>
        <v>68186</v>
      </c>
      <c r="U32" s="4"/>
    </row>
    <row r="33" spans="1:21" ht="12.75">
      <c r="A33" s="31">
        <v>66142</v>
      </c>
      <c r="B33" s="31" t="s">
        <v>16</v>
      </c>
      <c r="C33" s="45"/>
      <c r="D33" s="45"/>
      <c r="E33" s="45"/>
      <c r="F33" s="43"/>
      <c r="G33" s="45"/>
      <c r="H33" s="45"/>
      <c r="I33" s="45"/>
      <c r="J33" s="43"/>
      <c r="K33" s="45"/>
      <c r="L33" s="45"/>
      <c r="M33" s="45"/>
      <c r="N33" s="45"/>
      <c r="O33" s="45"/>
      <c r="P33" s="45"/>
      <c r="Q33" s="45"/>
      <c r="R33" s="45"/>
      <c r="S33" s="43">
        <f t="shared" si="1"/>
        <v>0</v>
      </c>
      <c r="T33" s="44">
        <f t="shared" si="4"/>
        <v>0</v>
      </c>
      <c r="U33" s="4"/>
    </row>
    <row r="34" spans="1:21" ht="12.75">
      <c r="A34" s="31">
        <v>66151</v>
      </c>
      <c r="B34" s="31" t="s">
        <v>17</v>
      </c>
      <c r="C34" s="45"/>
      <c r="D34" s="45"/>
      <c r="E34" s="45"/>
      <c r="F34" s="43"/>
      <c r="G34" s="45"/>
      <c r="H34" s="45"/>
      <c r="I34" s="45"/>
      <c r="J34" s="43"/>
      <c r="K34" s="45"/>
      <c r="L34" s="45"/>
      <c r="M34" s="45">
        <v>41000</v>
      </c>
      <c r="N34" s="45">
        <v>52000</v>
      </c>
      <c r="O34" s="45"/>
      <c r="P34" s="45"/>
      <c r="Q34" s="45"/>
      <c r="R34" s="45"/>
      <c r="S34" s="43">
        <f t="shared" si="1"/>
        <v>41000</v>
      </c>
      <c r="T34" s="44">
        <f t="shared" si="4"/>
        <v>52000</v>
      </c>
      <c r="U34" s="4"/>
    </row>
    <row r="35" spans="1:21" ht="12.75">
      <c r="A35" s="31">
        <v>66314</v>
      </c>
      <c r="B35" s="31" t="s">
        <v>73</v>
      </c>
      <c r="C35" s="45"/>
      <c r="D35" s="45"/>
      <c r="E35" s="45"/>
      <c r="F35" s="43"/>
      <c r="G35" s="45"/>
      <c r="H35" s="45"/>
      <c r="I35" s="45"/>
      <c r="J35" s="43"/>
      <c r="K35" s="45"/>
      <c r="L35" s="45"/>
      <c r="M35" s="45"/>
      <c r="N35" s="45"/>
      <c r="O35" s="45"/>
      <c r="P35" s="45"/>
      <c r="Q35" s="45">
        <v>3000</v>
      </c>
      <c r="R35" s="45">
        <v>8186</v>
      </c>
      <c r="S35" s="43">
        <f t="shared" si="1"/>
        <v>3000</v>
      </c>
      <c r="T35" s="44">
        <f t="shared" si="4"/>
        <v>8186</v>
      </c>
      <c r="U35" s="4"/>
    </row>
    <row r="36" spans="1:21" ht="12.75">
      <c r="A36" s="31">
        <v>66324</v>
      </c>
      <c r="B36" s="31" t="s">
        <v>74</v>
      </c>
      <c r="C36" s="45"/>
      <c r="D36" s="45"/>
      <c r="E36" s="45"/>
      <c r="F36" s="43"/>
      <c r="G36" s="45"/>
      <c r="H36" s="45"/>
      <c r="I36" s="45"/>
      <c r="J36" s="43"/>
      <c r="K36" s="45"/>
      <c r="L36" s="45"/>
      <c r="M36" s="45"/>
      <c r="N36" s="45"/>
      <c r="O36" s="45"/>
      <c r="P36" s="45"/>
      <c r="Q36" s="45"/>
      <c r="R36" s="45">
        <v>8000</v>
      </c>
      <c r="S36" s="43">
        <f t="shared" si="1"/>
        <v>0</v>
      </c>
      <c r="T36" s="44">
        <f t="shared" si="4"/>
        <v>8000</v>
      </c>
      <c r="U36" s="4"/>
    </row>
    <row r="37" spans="1:21" ht="12.75">
      <c r="A37" s="41">
        <v>67</v>
      </c>
      <c r="B37" s="41" t="s">
        <v>18</v>
      </c>
      <c r="C37" s="43">
        <f>SUM(C38:C40)</f>
        <v>4263091</v>
      </c>
      <c r="D37" s="43">
        <f>SUM(D38:D40)</f>
        <v>4404655</v>
      </c>
      <c r="E37" s="43">
        <f aca="true" t="shared" si="6" ref="E37:Q37">SUM(E38:E40)</f>
        <v>1050339</v>
      </c>
      <c r="F37" s="43">
        <f t="shared" si="6"/>
        <v>650774</v>
      </c>
      <c r="G37" s="43">
        <f t="shared" si="6"/>
        <v>16600</v>
      </c>
      <c r="H37" s="43">
        <f t="shared" si="6"/>
        <v>54341</v>
      </c>
      <c r="I37" s="43">
        <f t="shared" si="6"/>
        <v>0</v>
      </c>
      <c r="J37" s="43">
        <f t="shared" si="6"/>
        <v>0</v>
      </c>
      <c r="K37" s="43">
        <f t="shared" si="6"/>
        <v>0</v>
      </c>
      <c r="L37" s="43"/>
      <c r="M37" s="43">
        <f t="shared" si="6"/>
        <v>0</v>
      </c>
      <c r="N37" s="43"/>
      <c r="O37" s="43">
        <f t="shared" si="6"/>
        <v>0</v>
      </c>
      <c r="P37" s="43">
        <f t="shared" si="6"/>
        <v>0</v>
      </c>
      <c r="Q37" s="43">
        <f t="shared" si="6"/>
        <v>0</v>
      </c>
      <c r="R37" s="43"/>
      <c r="S37" s="43">
        <f t="shared" si="1"/>
        <v>5330030</v>
      </c>
      <c r="T37" s="44">
        <f t="shared" si="4"/>
        <v>4968206</v>
      </c>
      <c r="U37" s="4"/>
    </row>
    <row r="38" spans="1:21" ht="12.75">
      <c r="A38" s="31">
        <v>67111</v>
      </c>
      <c r="B38" s="31" t="s">
        <v>19</v>
      </c>
      <c r="C38" s="45">
        <v>4263091</v>
      </c>
      <c r="D38" s="45">
        <v>4404655</v>
      </c>
      <c r="E38" s="45">
        <v>1050339</v>
      </c>
      <c r="F38" s="60">
        <v>650774</v>
      </c>
      <c r="G38" s="45">
        <v>16600</v>
      </c>
      <c r="H38" s="45">
        <v>54341</v>
      </c>
      <c r="I38" s="45"/>
      <c r="J38" s="43"/>
      <c r="K38" s="45"/>
      <c r="L38" s="45"/>
      <c r="M38" s="45"/>
      <c r="N38" s="45"/>
      <c r="O38" s="45"/>
      <c r="P38" s="45"/>
      <c r="Q38" s="45"/>
      <c r="R38" s="45"/>
      <c r="S38" s="43">
        <f t="shared" si="1"/>
        <v>5330030</v>
      </c>
      <c r="T38" s="44">
        <f t="shared" si="4"/>
        <v>4968206</v>
      </c>
      <c r="U38" s="4"/>
    </row>
    <row r="39" spans="1:21" ht="12.75">
      <c r="A39" s="31">
        <v>67121</v>
      </c>
      <c r="B39" s="31" t="s">
        <v>75</v>
      </c>
      <c r="C39" s="45"/>
      <c r="D39" s="45"/>
      <c r="E39" s="45"/>
      <c r="F39" s="43"/>
      <c r="G39" s="45"/>
      <c r="H39" s="45"/>
      <c r="I39" s="45"/>
      <c r="J39" s="43"/>
      <c r="K39" s="45"/>
      <c r="L39" s="45"/>
      <c r="M39" s="45"/>
      <c r="N39" s="45"/>
      <c r="O39" s="45"/>
      <c r="P39" s="45"/>
      <c r="Q39" s="45"/>
      <c r="R39" s="45"/>
      <c r="S39" s="43">
        <f t="shared" si="1"/>
        <v>0</v>
      </c>
      <c r="T39" s="44">
        <f aca="true" t="shared" si="7" ref="T39:T48">C39+F39+G39+J39+L39+N39+O39+R39</f>
        <v>0</v>
      </c>
      <c r="U39" s="4"/>
    </row>
    <row r="40" spans="1:21" ht="12.75">
      <c r="A40" s="31">
        <v>67131</v>
      </c>
      <c r="B40" s="31" t="s">
        <v>20</v>
      </c>
      <c r="C40" s="45"/>
      <c r="D40" s="45"/>
      <c r="E40" s="45"/>
      <c r="F40" s="43"/>
      <c r="G40" s="45"/>
      <c r="H40" s="45"/>
      <c r="I40" s="45"/>
      <c r="J40" s="43"/>
      <c r="K40" s="45"/>
      <c r="L40" s="45"/>
      <c r="M40" s="45"/>
      <c r="N40" s="45"/>
      <c r="O40" s="45"/>
      <c r="P40" s="45"/>
      <c r="Q40" s="45"/>
      <c r="R40" s="45"/>
      <c r="S40" s="43">
        <f t="shared" si="1"/>
        <v>0</v>
      </c>
      <c r="T40" s="44">
        <f t="shared" si="7"/>
        <v>0</v>
      </c>
      <c r="U40" s="4"/>
    </row>
    <row r="41" spans="1:21" ht="12.75">
      <c r="A41" s="41">
        <v>7</v>
      </c>
      <c r="B41" s="41" t="s">
        <v>84</v>
      </c>
      <c r="C41" s="43">
        <f>SUM(C42+U42)</f>
        <v>0</v>
      </c>
      <c r="D41" s="43"/>
      <c r="E41" s="43">
        <f>SUM(E42+V42)</f>
        <v>0</v>
      </c>
      <c r="F41" s="43"/>
      <c r="G41" s="43">
        <f>SUM(G42+W42)</f>
        <v>0</v>
      </c>
      <c r="H41" s="43"/>
      <c r="I41" s="43">
        <f>SUM(I42+X42)</f>
        <v>0</v>
      </c>
      <c r="J41" s="43"/>
      <c r="K41" s="43">
        <f>SUM(K42+Y42)</f>
        <v>0</v>
      </c>
      <c r="L41" s="43"/>
      <c r="M41" s="43">
        <f>SUM(M42+Z42)</f>
        <v>0</v>
      </c>
      <c r="N41" s="43"/>
      <c r="O41" s="43">
        <f>SUM(O42+AA42)</f>
        <v>5544</v>
      </c>
      <c r="P41" s="43">
        <f>SUM(P42+AB42)</f>
        <v>5544</v>
      </c>
      <c r="Q41" s="43">
        <f>SUM(Q42+AC42)</f>
        <v>0</v>
      </c>
      <c r="R41" s="43">
        <f>SUM(R42+AD42)</f>
        <v>0</v>
      </c>
      <c r="S41" s="43">
        <f t="shared" si="1"/>
        <v>5544</v>
      </c>
      <c r="T41" s="44">
        <f t="shared" si="7"/>
        <v>5544</v>
      </c>
      <c r="U41" s="4"/>
    </row>
    <row r="42" spans="1:21" ht="12.75">
      <c r="A42" s="41">
        <v>72</v>
      </c>
      <c r="B42" s="41" t="s">
        <v>99</v>
      </c>
      <c r="C42" s="43">
        <f>SUM(C43:C45)</f>
        <v>0</v>
      </c>
      <c r="D42" s="43"/>
      <c r="E42" s="43">
        <f aca="true" t="shared" si="8" ref="E42:Q42">SUM(E43:E45)</f>
        <v>0</v>
      </c>
      <c r="F42" s="43"/>
      <c r="G42" s="43">
        <f t="shared" si="8"/>
        <v>0</v>
      </c>
      <c r="H42" s="43"/>
      <c r="I42" s="43">
        <f t="shared" si="8"/>
        <v>0</v>
      </c>
      <c r="J42" s="43"/>
      <c r="K42" s="43">
        <f t="shared" si="8"/>
        <v>0</v>
      </c>
      <c r="L42" s="43"/>
      <c r="M42" s="43">
        <f t="shared" si="8"/>
        <v>0</v>
      </c>
      <c r="N42" s="43"/>
      <c r="O42" s="43">
        <f t="shared" si="8"/>
        <v>5544</v>
      </c>
      <c r="P42" s="43">
        <f t="shared" si="8"/>
        <v>5544</v>
      </c>
      <c r="Q42" s="43">
        <f t="shared" si="8"/>
        <v>0</v>
      </c>
      <c r="R42" s="43"/>
      <c r="S42" s="43">
        <f t="shared" si="1"/>
        <v>5544</v>
      </c>
      <c r="T42" s="44">
        <f t="shared" si="7"/>
        <v>5544</v>
      </c>
      <c r="U42" s="4"/>
    </row>
    <row r="43" spans="1:21" ht="12.75">
      <c r="A43" s="31">
        <v>72129</v>
      </c>
      <c r="B43" s="31" t="s">
        <v>21</v>
      </c>
      <c r="C43" s="45"/>
      <c r="D43" s="45"/>
      <c r="E43" s="45"/>
      <c r="F43" s="43"/>
      <c r="G43" s="45"/>
      <c r="H43" s="45"/>
      <c r="I43" s="45"/>
      <c r="J43" s="43"/>
      <c r="K43" s="45"/>
      <c r="L43" s="45"/>
      <c r="M43" s="45"/>
      <c r="N43" s="45"/>
      <c r="O43" s="45">
        <v>5544</v>
      </c>
      <c r="P43" s="45">
        <v>5544</v>
      </c>
      <c r="Q43" s="45"/>
      <c r="R43" s="45"/>
      <c r="S43" s="43">
        <f t="shared" si="1"/>
        <v>5544</v>
      </c>
      <c r="T43" s="44">
        <f t="shared" si="7"/>
        <v>5544</v>
      </c>
      <c r="U43" s="4"/>
    </row>
    <row r="44" spans="1:21" ht="12.75">
      <c r="A44" s="31">
        <v>72273</v>
      </c>
      <c r="B44" s="31" t="s">
        <v>22</v>
      </c>
      <c r="C44" s="45"/>
      <c r="D44" s="45"/>
      <c r="E44" s="45"/>
      <c r="F44" s="43"/>
      <c r="G44" s="45"/>
      <c r="H44" s="45"/>
      <c r="I44" s="45"/>
      <c r="J44" s="43"/>
      <c r="K44" s="45"/>
      <c r="L44" s="45"/>
      <c r="M44" s="45"/>
      <c r="N44" s="45"/>
      <c r="O44" s="45"/>
      <c r="P44" s="45"/>
      <c r="Q44" s="45"/>
      <c r="R44" s="45"/>
      <c r="S44" s="43">
        <f t="shared" si="1"/>
        <v>0</v>
      </c>
      <c r="T44" s="44">
        <f t="shared" si="7"/>
        <v>0</v>
      </c>
      <c r="U44" s="4"/>
    </row>
    <row r="45" spans="1:21" ht="12.75">
      <c r="A45" s="31">
        <v>72319</v>
      </c>
      <c r="B45" s="31" t="s">
        <v>23</v>
      </c>
      <c r="C45" s="45"/>
      <c r="D45" s="45"/>
      <c r="E45" s="45"/>
      <c r="F45" s="43"/>
      <c r="G45" s="45"/>
      <c r="H45" s="45"/>
      <c r="I45" s="45"/>
      <c r="J45" s="43"/>
      <c r="K45" s="45"/>
      <c r="L45" s="45"/>
      <c r="M45" s="45"/>
      <c r="N45" s="45"/>
      <c r="O45" s="45"/>
      <c r="P45" s="45"/>
      <c r="Q45" s="45"/>
      <c r="R45" s="45"/>
      <c r="S45" s="43">
        <f t="shared" si="1"/>
        <v>0</v>
      </c>
      <c r="T45" s="44">
        <f t="shared" si="7"/>
        <v>0</v>
      </c>
      <c r="U45" s="4"/>
    </row>
    <row r="46" spans="1:21" ht="12.75">
      <c r="A46" s="41">
        <v>8</v>
      </c>
      <c r="B46" s="41" t="s">
        <v>89</v>
      </c>
      <c r="C46" s="43">
        <f>SUM(C47+V47)</f>
        <v>0</v>
      </c>
      <c r="D46" s="43"/>
      <c r="E46" s="43">
        <f>SUM(E47+W47)</f>
        <v>0</v>
      </c>
      <c r="F46" s="43"/>
      <c r="G46" s="43">
        <f>SUM(G47+X47)</f>
        <v>0</v>
      </c>
      <c r="H46" s="43"/>
      <c r="I46" s="43">
        <f>SUM(I47+Y47)</f>
        <v>0</v>
      </c>
      <c r="J46" s="43"/>
      <c r="K46" s="43">
        <f>SUM(K47+Z47)</f>
        <v>0</v>
      </c>
      <c r="L46" s="43"/>
      <c r="M46" s="43">
        <f>SUM(M47+AA47)</f>
        <v>0</v>
      </c>
      <c r="N46" s="43"/>
      <c r="O46" s="43">
        <f>SUM(O47+AB47)</f>
        <v>0</v>
      </c>
      <c r="P46" s="43">
        <f>SUM(P47+AC47)</f>
        <v>0</v>
      </c>
      <c r="Q46" s="43">
        <f>SUM(Q47+AC47)</f>
        <v>0</v>
      </c>
      <c r="R46" s="43">
        <f>SUM(R47+AD47)</f>
        <v>0</v>
      </c>
      <c r="S46" s="43">
        <f t="shared" si="1"/>
        <v>0</v>
      </c>
      <c r="T46" s="44">
        <f t="shared" si="7"/>
        <v>0</v>
      </c>
      <c r="U46" s="4"/>
    </row>
    <row r="47" spans="1:21" ht="12.75">
      <c r="A47" s="41">
        <v>84</v>
      </c>
      <c r="B47" s="41" t="s">
        <v>100</v>
      </c>
      <c r="C47" s="43">
        <f>SUM(C48+U48)</f>
        <v>0</v>
      </c>
      <c r="D47" s="43"/>
      <c r="E47" s="43">
        <f>SUM(E48+V48)</f>
        <v>0</v>
      </c>
      <c r="F47" s="43"/>
      <c r="G47" s="43">
        <f>SUM(G48+W48)</f>
        <v>0</v>
      </c>
      <c r="H47" s="43"/>
      <c r="I47" s="43">
        <f>SUM(I48+X48)</f>
        <v>0</v>
      </c>
      <c r="J47" s="43"/>
      <c r="K47" s="43">
        <f>SUM(K48+Y48)</f>
        <v>0</v>
      </c>
      <c r="L47" s="43"/>
      <c r="M47" s="43">
        <f>SUM(M48+Z48)</f>
        <v>0</v>
      </c>
      <c r="N47" s="43"/>
      <c r="O47" s="43">
        <f>SUM(O48+AA48)</f>
        <v>0</v>
      </c>
      <c r="P47" s="43"/>
      <c r="Q47" s="43">
        <f>SUM(Q48+AB48)</f>
        <v>0</v>
      </c>
      <c r="R47" s="43"/>
      <c r="S47" s="43">
        <f t="shared" si="1"/>
        <v>0</v>
      </c>
      <c r="T47" s="44">
        <f t="shared" si="7"/>
        <v>0</v>
      </c>
      <c r="U47" s="4"/>
    </row>
    <row r="48" spans="1:21" ht="12.75">
      <c r="A48" s="31">
        <v>84221</v>
      </c>
      <c r="B48" s="31" t="s">
        <v>88</v>
      </c>
      <c r="C48" s="45"/>
      <c r="D48" s="45"/>
      <c r="E48" s="45"/>
      <c r="F48" s="43"/>
      <c r="G48" s="45"/>
      <c r="H48" s="45"/>
      <c r="I48" s="45"/>
      <c r="J48" s="43"/>
      <c r="K48" s="45"/>
      <c r="L48" s="45"/>
      <c r="M48" s="45"/>
      <c r="N48" s="45"/>
      <c r="O48" s="45"/>
      <c r="P48" s="45"/>
      <c r="Q48" s="45"/>
      <c r="R48" s="45"/>
      <c r="S48" s="43">
        <f t="shared" si="1"/>
        <v>0</v>
      </c>
      <c r="T48" s="44">
        <f t="shared" si="7"/>
        <v>0</v>
      </c>
      <c r="U48" s="4"/>
    </row>
    <row r="49" spans="1:21" ht="12.75">
      <c r="A49" s="31">
        <v>9221</v>
      </c>
      <c r="B49" s="41" t="s">
        <v>127</v>
      </c>
      <c r="C49" s="45"/>
      <c r="D49" s="45"/>
      <c r="E49" s="45"/>
      <c r="F49" s="43"/>
      <c r="G49" s="45"/>
      <c r="H49" s="45"/>
      <c r="I49" s="45"/>
      <c r="J49" s="43"/>
      <c r="K49" s="43">
        <v>0</v>
      </c>
      <c r="L49" s="43">
        <v>10933</v>
      </c>
      <c r="M49" s="43"/>
      <c r="N49" s="43">
        <v>0</v>
      </c>
      <c r="O49" s="43"/>
      <c r="P49" s="43">
        <v>21332</v>
      </c>
      <c r="Q49" s="43">
        <v>0</v>
      </c>
      <c r="R49" s="43">
        <v>10814</v>
      </c>
      <c r="S49" s="43">
        <f t="shared" si="1"/>
        <v>0</v>
      </c>
      <c r="T49" s="44">
        <f>C49+F49+G49+J49+L49+N49+O49+P49+R49</f>
        <v>43079</v>
      </c>
      <c r="U49" s="4"/>
    </row>
    <row r="50" spans="1:21" ht="12.75">
      <c r="A50" s="31"/>
      <c r="B50" s="41" t="s">
        <v>97</v>
      </c>
      <c r="C50" s="43">
        <f aca="true" t="shared" si="9" ref="C50:R50">SUM(C9+C41+C46+C49)</f>
        <v>4263091</v>
      </c>
      <c r="D50" s="43">
        <f t="shared" si="9"/>
        <v>4404655</v>
      </c>
      <c r="E50" s="43">
        <f t="shared" si="9"/>
        <v>1050339</v>
      </c>
      <c r="F50" s="43">
        <f t="shared" si="9"/>
        <v>650774</v>
      </c>
      <c r="G50" s="43">
        <f t="shared" si="9"/>
        <v>16600</v>
      </c>
      <c r="H50" s="43">
        <f t="shared" si="9"/>
        <v>54341</v>
      </c>
      <c r="I50" s="43">
        <f t="shared" si="9"/>
        <v>113852</v>
      </c>
      <c r="J50" s="43">
        <f t="shared" si="9"/>
        <v>122578</v>
      </c>
      <c r="K50" s="43">
        <f t="shared" si="9"/>
        <v>333960</v>
      </c>
      <c r="L50" s="43">
        <f t="shared" si="9"/>
        <v>343333</v>
      </c>
      <c r="M50" s="43">
        <f t="shared" si="9"/>
        <v>41000</v>
      </c>
      <c r="N50" s="43">
        <f t="shared" si="9"/>
        <v>52000</v>
      </c>
      <c r="O50" s="43">
        <f t="shared" si="9"/>
        <v>5544</v>
      </c>
      <c r="P50" s="43">
        <f t="shared" si="9"/>
        <v>26876</v>
      </c>
      <c r="Q50" s="43">
        <f t="shared" si="9"/>
        <v>3000</v>
      </c>
      <c r="R50" s="43">
        <f t="shared" si="9"/>
        <v>27000</v>
      </c>
      <c r="S50" s="43">
        <f t="shared" si="1"/>
        <v>5827386</v>
      </c>
      <c r="T50" s="44">
        <f>D50+F50+H50+J50+L50+N50+P50+R50</f>
        <v>5681557</v>
      </c>
      <c r="U50" s="6"/>
    </row>
    <row r="51" spans="1:21" ht="6" customHeight="1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9"/>
      <c r="U51" s="4"/>
    </row>
    <row r="52" spans="1:21" ht="13.5" thickBot="1">
      <c r="A52" s="47" t="s">
        <v>112</v>
      </c>
      <c r="B52" s="50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  <c r="O52" s="48"/>
      <c r="P52" s="48"/>
      <c r="Q52" s="48"/>
      <c r="R52" s="48"/>
      <c r="S52" s="48"/>
      <c r="T52" s="48"/>
      <c r="U52" s="4"/>
    </row>
    <row r="53" spans="1:21" ht="13.5" thickBot="1">
      <c r="A53" s="27" t="s">
        <v>129</v>
      </c>
      <c r="B53" s="27"/>
      <c r="C53" s="73" t="s">
        <v>34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5"/>
      <c r="S53" s="28"/>
      <c r="T53" s="27"/>
      <c r="U53" s="4"/>
    </row>
    <row r="54" spans="1:21" ht="12.75">
      <c r="A54" s="27"/>
      <c r="B54" s="27"/>
      <c r="C54" s="70" t="s">
        <v>33</v>
      </c>
      <c r="D54" s="71"/>
      <c r="E54" s="71"/>
      <c r="F54" s="71"/>
      <c r="G54" s="71"/>
      <c r="H54" s="72"/>
      <c r="I54" s="70" t="s">
        <v>64</v>
      </c>
      <c r="J54" s="71"/>
      <c r="K54" s="70" t="s">
        <v>65</v>
      </c>
      <c r="L54" s="71"/>
      <c r="M54" s="70" t="s">
        <v>66</v>
      </c>
      <c r="N54" s="71"/>
      <c r="O54" s="70" t="s">
        <v>114</v>
      </c>
      <c r="P54" s="72"/>
      <c r="Q54" s="70" t="s">
        <v>109</v>
      </c>
      <c r="R54" s="71"/>
      <c r="S54" s="29" t="s">
        <v>67</v>
      </c>
      <c r="T54" s="30" t="s">
        <v>67</v>
      </c>
      <c r="U54" s="4"/>
    </row>
    <row r="55" spans="1:21" ht="12.75">
      <c r="A55" s="62" t="s">
        <v>0</v>
      </c>
      <c r="B55" s="32" t="s">
        <v>1</v>
      </c>
      <c r="C55" s="33" t="s">
        <v>3</v>
      </c>
      <c r="D55" s="34"/>
      <c r="E55" s="67" t="s">
        <v>4</v>
      </c>
      <c r="F55" s="68"/>
      <c r="G55" s="67" t="s">
        <v>111</v>
      </c>
      <c r="H55" s="69"/>
      <c r="I55" s="67" t="s">
        <v>110</v>
      </c>
      <c r="J55" s="68"/>
      <c r="K55" s="67" t="s">
        <v>108</v>
      </c>
      <c r="L55" s="68"/>
      <c r="M55" s="67" t="s">
        <v>116</v>
      </c>
      <c r="N55" s="68"/>
      <c r="O55" s="67" t="s">
        <v>115</v>
      </c>
      <c r="P55" s="69"/>
      <c r="Q55" s="67" t="s">
        <v>117</v>
      </c>
      <c r="R55" s="68"/>
      <c r="S55" s="35">
        <v>2015</v>
      </c>
      <c r="T55" s="35">
        <v>2015</v>
      </c>
      <c r="U55" s="4"/>
    </row>
    <row r="56" spans="1:21" ht="12.75">
      <c r="A56" s="31"/>
      <c r="B56" s="32"/>
      <c r="C56" s="63" t="s">
        <v>106</v>
      </c>
      <c r="D56" s="64" t="s">
        <v>107</v>
      </c>
      <c r="E56" s="65" t="s">
        <v>106</v>
      </c>
      <c r="F56" s="66" t="s">
        <v>107</v>
      </c>
      <c r="G56" s="65" t="s">
        <v>106</v>
      </c>
      <c r="H56" s="66" t="s">
        <v>107</v>
      </c>
      <c r="I56" s="65" t="s">
        <v>106</v>
      </c>
      <c r="J56" s="66" t="s">
        <v>107</v>
      </c>
      <c r="K56" s="65" t="s">
        <v>106</v>
      </c>
      <c r="L56" s="66" t="s">
        <v>107</v>
      </c>
      <c r="M56" s="65" t="s">
        <v>106</v>
      </c>
      <c r="N56" s="66" t="s">
        <v>107</v>
      </c>
      <c r="O56" s="65" t="s">
        <v>106</v>
      </c>
      <c r="P56" s="66" t="s">
        <v>107</v>
      </c>
      <c r="Q56" s="65" t="s">
        <v>106</v>
      </c>
      <c r="R56" s="66" t="s">
        <v>107</v>
      </c>
      <c r="S56" s="66" t="s">
        <v>106</v>
      </c>
      <c r="T56" s="66" t="s">
        <v>107</v>
      </c>
      <c r="U56" s="4"/>
    </row>
    <row r="57" spans="1:21" ht="12.75">
      <c r="A57" s="31"/>
      <c r="B57" s="38"/>
      <c r="C57" s="39">
        <v>1</v>
      </c>
      <c r="D57" s="39">
        <v>2</v>
      </c>
      <c r="E57" s="40">
        <v>3</v>
      </c>
      <c r="F57" s="40">
        <v>4</v>
      </c>
      <c r="G57" s="40">
        <v>5</v>
      </c>
      <c r="H57" s="40">
        <v>6</v>
      </c>
      <c r="I57" s="40">
        <v>7</v>
      </c>
      <c r="J57" s="40">
        <v>8</v>
      </c>
      <c r="K57" s="40">
        <v>9</v>
      </c>
      <c r="L57" s="40">
        <v>10</v>
      </c>
      <c r="M57" s="40">
        <v>11</v>
      </c>
      <c r="N57" s="40">
        <v>12</v>
      </c>
      <c r="O57" s="40">
        <v>13</v>
      </c>
      <c r="P57" s="40">
        <v>14</v>
      </c>
      <c r="Q57" s="40">
        <v>15</v>
      </c>
      <c r="R57" s="40">
        <v>16</v>
      </c>
      <c r="S57" s="40">
        <v>17</v>
      </c>
      <c r="T57" s="40">
        <v>18</v>
      </c>
      <c r="U57" s="4"/>
    </row>
    <row r="58" spans="1:21" ht="12.75">
      <c r="A58" s="51">
        <v>3</v>
      </c>
      <c r="B58" s="51" t="s">
        <v>24</v>
      </c>
      <c r="C58" s="44">
        <f aca="true" t="shared" si="10" ref="C58:T58">SUM(C59+C65+C107)</f>
        <v>4263091</v>
      </c>
      <c r="D58" s="44">
        <f t="shared" si="10"/>
        <v>4404655</v>
      </c>
      <c r="E58" s="44">
        <f t="shared" si="10"/>
        <v>878339</v>
      </c>
      <c r="F58" s="44">
        <f t="shared" si="10"/>
        <v>646574</v>
      </c>
      <c r="G58" s="44">
        <f t="shared" si="10"/>
        <v>16600</v>
      </c>
      <c r="H58" s="44">
        <f t="shared" si="10"/>
        <v>53941</v>
      </c>
      <c r="I58" s="44">
        <f t="shared" si="10"/>
        <v>113852</v>
      </c>
      <c r="J58" s="44">
        <f t="shared" si="10"/>
        <v>122578</v>
      </c>
      <c r="K58" s="44">
        <f t="shared" si="10"/>
        <v>333960</v>
      </c>
      <c r="L58" s="44">
        <f t="shared" si="10"/>
        <v>332400</v>
      </c>
      <c r="M58" s="44">
        <f t="shared" si="10"/>
        <v>35700</v>
      </c>
      <c r="N58" s="44">
        <f t="shared" si="10"/>
        <v>32000</v>
      </c>
      <c r="O58" s="44">
        <f t="shared" si="10"/>
        <v>0</v>
      </c>
      <c r="P58" s="44">
        <f t="shared" si="10"/>
        <v>0</v>
      </c>
      <c r="Q58" s="44">
        <f t="shared" si="10"/>
        <v>3000</v>
      </c>
      <c r="R58" s="44">
        <f t="shared" si="10"/>
        <v>8100</v>
      </c>
      <c r="S58" s="44">
        <f t="shared" si="10"/>
        <v>5644542</v>
      </c>
      <c r="T58" s="44">
        <f t="shared" si="10"/>
        <v>5600248</v>
      </c>
      <c r="U58" s="4"/>
    </row>
    <row r="59" spans="1:20" ht="12.75">
      <c r="A59" s="41">
        <v>31</v>
      </c>
      <c r="B59" s="41" t="s">
        <v>25</v>
      </c>
      <c r="C59" s="44">
        <f>C60+C61+C62</f>
        <v>4063451</v>
      </c>
      <c r="D59" s="44">
        <f>D60+D61+D62</f>
        <v>4226155</v>
      </c>
      <c r="E59" s="44">
        <f aca="true" t="shared" si="11" ref="E59:S59">E60+E61+E62</f>
        <v>0</v>
      </c>
      <c r="F59" s="44">
        <f t="shared" si="11"/>
        <v>0</v>
      </c>
      <c r="G59" s="44">
        <f t="shared" si="11"/>
        <v>0</v>
      </c>
      <c r="H59" s="44">
        <f t="shared" si="11"/>
        <v>19690</v>
      </c>
      <c r="I59" s="44">
        <f t="shared" si="11"/>
        <v>27812</v>
      </c>
      <c r="J59" s="44">
        <f t="shared" si="11"/>
        <v>28128</v>
      </c>
      <c r="K59" s="44">
        <f t="shared" si="11"/>
        <v>0</v>
      </c>
      <c r="L59" s="44">
        <f t="shared" si="11"/>
        <v>0</v>
      </c>
      <c r="M59" s="44">
        <f t="shared" si="11"/>
        <v>0</v>
      </c>
      <c r="N59" s="44">
        <f t="shared" si="11"/>
        <v>0</v>
      </c>
      <c r="O59" s="44">
        <f t="shared" si="11"/>
        <v>0</v>
      </c>
      <c r="P59" s="44">
        <f t="shared" si="11"/>
        <v>0</v>
      </c>
      <c r="Q59" s="44">
        <f t="shared" si="11"/>
        <v>0</v>
      </c>
      <c r="R59" s="44">
        <f t="shared" si="11"/>
        <v>0</v>
      </c>
      <c r="S59" s="44">
        <f t="shared" si="11"/>
        <v>4091263</v>
      </c>
      <c r="T59" s="44">
        <f>T60+T61+T62</f>
        <v>4273973</v>
      </c>
    </row>
    <row r="60" spans="1:20" ht="12.75">
      <c r="A60" s="31">
        <v>31111</v>
      </c>
      <c r="B60" s="31" t="s">
        <v>26</v>
      </c>
      <c r="C60" s="45">
        <v>3464107</v>
      </c>
      <c r="D60" s="45">
        <v>3543818</v>
      </c>
      <c r="E60" s="52"/>
      <c r="F60" s="44"/>
      <c r="G60" s="45"/>
      <c r="H60" s="45">
        <v>16800</v>
      </c>
      <c r="I60" s="60">
        <v>23710</v>
      </c>
      <c r="J60" s="60">
        <v>24000</v>
      </c>
      <c r="K60" s="60"/>
      <c r="L60" s="60"/>
      <c r="M60" s="60"/>
      <c r="N60" s="60"/>
      <c r="O60" s="60"/>
      <c r="P60" s="60"/>
      <c r="Q60" s="60"/>
      <c r="R60" s="60"/>
      <c r="S60" s="44">
        <f aca="true" t="shared" si="12" ref="S60:S89">C60+E60+G60+I60+K60+M60+O60+Q60</f>
        <v>3487817</v>
      </c>
      <c r="T60" s="44">
        <f>D60+F60+H60+J60+L60+N60+P60+R60</f>
        <v>3584618</v>
      </c>
    </row>
    <row r="61" spans="1:20" ht="12.75">
      <c r="A61" s="31">
        <v>31219</v>
      </c>
      <c r="B61" s="31" t="s">
        <v>27</v>
      </c>
      <c r="C61" s="45">
        <v>72800</v>
      </c>
      <c r="D61" s="45">
        <v>72800</v>
      </c>
      <c r="E61" s="52"/>
      <c r="F61" s="44"/>
      <c r="G61" s="45"/>
      <c r="H61" s="45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44">
        <f t="shared" si="12"/>
        <v>72800</v>
      </c>
      <c r="T61" s="44">
        <f>D61+F61+H61+J61+L61+N61+P61+R61</f>
        <v>72800</v>
      </c>
    </row>
    <row r="62" spans="1:20" s="1" customFormat="1" ht="12.75">
      <c r="A62" s="41">
        <v>313</v>
      </c>
      <c r="B62" s="41"/>
      <c r="C62" s="43">
        <f>SUM(C63:C64)</f>
        <v>526544</v>
      </c>
      <c r="D62" s="43">
        <f>SUM(D63:D64)</f>
        <v>609537</v>
      </c>
      <c r="E62" s="43">
        <f aca="true" t="shared" si="13" ref="E62:T62">SUM(E63:E64)</f>
        <v>0</v>
      </c>
      <c r="F62" s="43">
        <f t="shared" si="13"/>
        <v>0</v>
      </c>
      <c r="G62" s="43">
        <f t="shared" si="13"/>
        <v>0</v>
      </c>
      <c r="H62" s="43">
        <f t="shared" si="13"/>
        <v>2890</v>
      </c>
      <c r="I62" s="43">
        <f t="shared" si="13"/>
        <v>4102</v>
      </c>
      <c r="J62" s="43">
        <f t="shared" si="13"/>
        <v>4128</v>
      </c>
      <c r="K62" s="43">
        <f t="shared" si="13"/>
        <v>0</v>
      </c>
      <c r="L62" s="43">
        <f t="shared" si="13"/>
        <v>0</v>
      </c>
      <c r="M62" s="43">
        <f t="shared" si="13"/>
        <v>0</v>
      </c>
      <c r="N62" s="43">
        <f t="shared" si="13"/>
        <v>0</v>
      </c>
      <c r="O62" s="43">
        <f t="shared" si="13"/>
        <v>0</v>
      </c>
      <c r="P62" s="43">
        <f t="shared" si="13"/>
        <v>0</v>
      </c>
      <c r="Q62" s="43">
        <f t="shared" si="13"/>
        <v>0</v>
      </c>
      <c r="R62" s="43">
        <f t="shared" si="13"/>
        <v>0</v>
      </c>
      <c r="S62" s="43">
        <f t="shared" si="13"/>
        <v>530646</v>
      </c>
      <c r="T62" s="43">
        <f t="shared" si="13"/>
        <v>616555</v>
      </c>
    </row>
    <row r="63" spans="1:20" ht="12.75">
      <c r="A63" s="31">
        <v>31321</v>
      </c>
      <c r="B63" s="31" t="s">
        <v>28</v>
      </c>
      <c r="C63" s="45">
        <v>467654</v>
      </c>
      <c r="D63" s="45">
        <v>549292</v>
      </c>
      <c r="E63" s="52"/>
      <c r="F63" s="44"/>
      <c r="G63" s="45"/>
      <c r="H63" s="45">
        <v>2604</v>
      </c>
      <c r="I63" s="60">
        <v>3675</v>
      </c>
      <c r="J63" s="60">
        <v>3720</v>
      </c>
      <c r="K63" s="60"/>
      <c r="L63" s="60"/>
      <c r="M63" s="60"/>
      <c r="N63" s="60"/>
      <c r="O63" s="60"/>
      <c r="P63" s="60"/>
      <c r="Q63" s="60"/>
      <c r="R63" s="60"/>
      <c r="S63" s="44">
        <f t="shared" si="12"/>
        <v>471329</v>
      </c>
      <c r="T63" s="44">
        <f>D63+F63+H63+J63+L63+N63+P63+R63</f>
        <v>555616</v>
      </c>
    </row>
    <row r="64" spans="1:20" ht="12.75">
      <c r="A64" s="31">
        <v>31332</v>
      </c>
      <c r="B64" s="31" t="s">
        <v>29</v>
      </c>
      <c r="C64" s="45">
        <v>58890</v>
      </c>
      <c r="D64" s="45">
        <v>60245</v>
      </c>
      <c r="E64" s="52"/>
      <c r="F64" s="44"/>
      <c r="G64" s="45"/>
      <c r="H64" s="45">
        <v>286</v>
      </c>
      <c r="I64" s="60">
        <v>427</v>
      </c>
      <c r="J64" s="60">
        <v>408</v>
      </c>
      <c r="K64" s="60"/>
      <c r="L64" s="60"/>
      <c r="M64" s="60"/>
      <c r="N64" s="60"/>
      <c r="O64" s="60"/>
      <c r="P64" s="60"/>
      <c r="Q64" s="60"/>
      <c r="R64" s="60"/>
      <c r="S64" s="44">
        <f t="shared" si="12"/>
        <v>59317</v>
      </c>
      <c r="T64" s="44">
        <f>D64+F64+H64+J64+L64+N64+P64+R64</f>
        <v>60939</v>
      </c>
    </row>
    <row r="65" spans="1:20" ht="12.75">
      <c r="A65" s="41">
        <v>32</v>
      </c>
      <c r="B65" s="41" t="s">
        <v>30</v>
      </c>
      <c r="C65" s="43">
        <f>C66+C71+C83+C99+C100</f>
        <v>199640</v>
      </c>
      <c r="D65" s="43">
        <f>D66+D71+D83+D99+D100</f>
        <v>178500</v>
      </c>
      <c r="E65" s="43">
        <f aca="true" t="shared" si="14" ref="E65:S65">E66+E71+E83+E99+E100</f>
        <v>872139</v>
      </c>
      <c r="F65" s="43">
        <f t="shared" si="14"/>
        <v>640974</v>
      </c>
      <c r="G65" s="43">
        <f t="shared" si="14"/>
        <v>16600</v>
      </c>
      <c r="H65" s="43">
        <f t="shared" si="14"/>
        <v>34251</v>
      </c>
      <c r="I65" s="43">
        <f t="shared" si="14"/>
        <v>86040</v>
      </c>
      <c r="J65" s="43">
        <f t="shared" si="14"/>
        <v>94450</v>
      </c>
      <c r="K65" s="43">
        <f t="shared" si="14"/>
        <v>333960</v>
      </c>
      <c r="L65" s="43">
        <f t="shared" si="14"/>
        <v>332400</v>
      </c>
      <c r="M65" s="43">
        <f t="shared" si="14"/>
        <v>35700</v>
      </c>
      <c r="N65" s="43">
        <f t="shared" si="14"/>
        <v>32000</v>
      </c>
      <c r="O65" s="43">
        <f t="shared" si="14"/>
        <v>0</v>
      </c>
      <c r="P65" s="43">
        <f t="shared" si="14"/>
        <v>0</v>
      </c>
      <c r="Q65" s="43">
        <f t="shared" si="14"/>
        <v>3000</v>
      </c>
      <c r="R65" s="43">
        <f t="shared" si="14"/>
        <v>8100</v>
      </c>
      <c r="S65" s="43">
        <f t="shared" si="14"/>
        <v>1547079</v>
      </c>
      <c r="T65" s="43">
        <f>T66+T71+T83+T99+T100</f>
        <v>1320675</v>
      </c>
    </row>
    <row r="66" spans="1:20" s="1" customFormat="1" ht="12.75">
      <c r="A66" s="41">
        <v>321</v>
      </c>
      <c r="B66" s="41"/>
      <c r="C66" s="43">
        <f>SUM(C67:C70)</f>
        <v>199640</v>
      </c>
      <c r="D66" s="43">
        <f>SUM(D67:D70)</f>
        <v>178500</v>
      </c>
      <c r="E66" s="43">
        <f aca="true" t="shared" si="15" ref="E66:T66">SUM(E67:E70)</f>
        <v>10705</v>
      </c>
      <c r="F66" s="43">
        <f t="shared" si="15"/>
        <v>23500</v>
      </c>
      <c r="G66" s="43">
        <f t="shared" si="15"/>
        <v>1900</v>
      </c>
      <c r="H66" s="43">
        <f t="shared" si="15"/>
        <v>4500</v>
      </c>
      <c r="I66" s="43">
        <f t="shared" si="15"/>
        <v>3790</v>
      </c>
      <c r="J66" s="43">
        <f t="shared" si="15"/>
        <v>6450</v>
      </c>
      <c r="K66" s="43">
        <f t="shared" si="15"/>
        <v>12950</v>
      </c>
      <c r="L66" s="43">
        <f t="shared" si="15"/>
        <v>2700</v>
      </c>
      <c r="M66" s="43">
        <f t="shared" si="15"/>
        <v>1200</v>
      </c>
      <c r="N66" s="43">
        <f t="shared" si="15"/>
        <v>0</v>
      </c>
      <c r="O66" s="43">
        <f t="shared" si="15"/>
        <v>0</v>
      </c>
      <c r="P66" s="43">
        <f t="shared" si="15"/>
        <v>0</v>
      </c>
      <c r="Q66" s="43">
        <f t="shared" si="15"/>
        <v>0</v>
      </c>
      <c r="R66" s="43">
        <f t="shared" si="15"/>
        <v>8100</v>
      </c>
      <c r="S66" s="43">
        <f t="shared" si="15"/>
        <v>230185</v>
      </c>
      <c r="T66" s="43">
        <f t="shared" si="15"/>
        <v>223750</v>
      </c>
    </row>
    <row r="67" spans="1:20" ht="12.75">
      <c r="A67" s="31">
        <v>32119</v>
      </c>
      <c r="B67" s="31" t="s">
        <v>87</v>
      </c>
      <c r="C67" s="45"/>
      <c r="D67" s="45"/>
      <c r="E67" s="52"/>
      <c r="F67" s="61">
        <v>1000</v>
      </c>
      <c r="G67" s="45">
        <v>1900</v>
      </c>
      <c r="H67" s="45">
        <v>1900</v>
      </c>
      <c r="I67" s="60">
        <v>2250</v>
      </c>
      <c r="J67" s="60">
        <v>4500</v>
      </c>
      <c r="K67" s="60">
        <v>10750</v>
      </c>
      <c r="L67" s="60">
        <v>1500</v>
      </c>
      <c r="M67" s="60"/>
      <c r="N67" s="60"/>
      <c r="O67" s="60"/>
      <c r="P67" s="60"/>
      <c r="Q67" s="60"/>
      <c r="R67" s="60">
        <v>8100</v>
      </c>
      <c r="S67" s="44">
        <f t="shared" si="12"/>
        <v>14900</v>
      </c>
      <c r="T67" s="44">
        <f>D67+F67+H67+J67+L67+N67+P67+R67</f>
        <v>17000</v>
      </c>
    </row>
    <row r="68" spans="1:20" ht="12.75">
      <c r="A68" s="31">
        <v>32121</v>
      </c>
      <c r="B68" s="31" t="s">
        <v>76</v>
      </c>
      <c r="C68" s="45">
        <v>199640</v>
      </c>
      <c r="D68" s="45">
        <v>178500</v>
      </c>
      <c r="E68" s="52"/>
      <c r="F68" s="44"/>
      <c r="G68" s="45"/>
      <c r="H68" s="45">
        <v>2600</v>
      </c>
      <c r="I68" s="60">
        <v>1540</v>
      </c>
      <c r="J68" s="60">
        <v>1950</v>
      </c>
      <c r="K68" s="60"/>
      <c r="L68" s="60"/>
      <c r="M68" s="60"/>
      <c r="N68" s="60"/>
      <c r="O68" s="60"/>
      <c r="P68" s="60"/>
      <c r="Q68" s="60"/>
      <c r="R68" s="60"/>
      <c r="S68" s="44">
        <f t="shared" si="12"/>
        <v>201180</v>
      </c>
      <c r="T68" s="44">
        <f>D68+F68+H68+J68+L68+N68+P68+R68</f>
        <v>183050</v>
      </c>
    </row>
    <row r="69" spans="1:20" ht="12.75">
      <c r="A69" s="31">
        <v>32131</v>
      </c>
      <c r="B69" s="31" t="s">
        <v>31</v>
      </c>
      <c r="C69" s="45"/>
      <c r="D69" s="45"/>
      <c r="E69" s="52">
        <v>10705</v>
      </c>
      <c r="F69" s="61">
        <v>21000</v>
      </c>
      <c r="G69" s="45"/>
      <c r="H69" s="45"/>
      <c r="I69" s="60"/>
      <c r="J69" s="60"/>
      <c r="K69" s="60">
        <v>2200</v>
      </c>
      <c r="L69" s="60">
        <v>1200</v>
      </c>
      <c r="M69" s="60">
        <v>1200</v>
      </c>
      <c r="N69" s="60"/>
      <c r="O69" s="60"/>
      <c r="P69" s="60"/>
      <c r="Q69" s="60"/>
      <c r="R69" s="60"/>
      <c r="S69" s="44">
        <f t="shared" si="12"/>
        <v>14105</v>
      </c>
      <c r="T69" s="44">
        <f>D69+F69+H69+J69+L69+N69+P69+R69</f>
        <v>22200</v>
      </c>
    </row>
    <row r="70" spans="1:20" ht="12.75">
      <c r="A70" s="31">
        <v>32149</v>
      </c>
      <c r="B70" s="31" t="s">
        <v>32</v>
      </c>
      <c r="C70" s="45"/>
      <c r="D70" s="45"/>
      <c r="E70" s="52"/>
      <c r="F70" s="61">
        <v>1500</v>
      </c>
      <c r="G70" s="45"/>
      <c r="H70" s="45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44">
        <f t="shared" si="12"/>
        <v>0</v>
      </c>
      <c r="T70" s="44">
        <f>D70+F70+H70+J70+L70+N70+P70+R70</f>
        <v>1500</v>
      </c>
    </row>
    <row r="71" spans="1:20" s="1" customFormat="1" ht="12.75">
      <c r="A71" s="41">
        <v>322</v>
      </c>
      <c r="B71" s="41"/>
      <c r="C71" s="43">
        <f>SUM(C72:C82)</f>
        <v>0</v>
      </c>
      <c r="D71" s="43"/>
      <c r="E71" s="43">
        <f>SUM(E72:E82)</f>
        <v>187420</v>
      </c>
      <c r="F71" s="43">
        <f aca="true" t="shared" si="16" ref="F71:T71">SUM(F72:F82)</f>
        <v>253219</v>
      </c>
      <c r="G71" s="43">
        <f t="shared" si="16"/>
        <v>12200</v>
      </c>
      <c r="H71" s="43">
        <f t="shared" si="16"/>
        <v>1301</v>
      </c>
      <c r="I71" s="43">
        <f t="shared" si="16"/>
        <v>47000</v>
      </c>
      <c r="J71" s="43">
        <f t="shared" si="16"/>
        <v>47000</v>
      </c>
      <c r="K71" s="43">
        <f t="shared" si="16"/>
        <v>191160</v>
      </c>
      <c r="L71" s="43">
        <f t="shared" si="16"/>
        <v>201700</v>
      </c>
      <c r="M71" s="43">
        <f t="shared" si="16"/>
        <v>32000</v>
      </c>
      <c r="N71" s="43">
        <f t="shared" si="16"/>
        <v>32000</v>
      </c>
      <c r="O71" s="43">
        <f t="shared" si="16"/>
        <v>0</v>
      </c>
      <c r="P71" s="43">
        <f t="shared" si="16"/>
        <v>0</v>
      </c>
      <c r="Q71" s="43">
        <f t="shared" si="16"/>
        <v>3000</v>
      </c>
      <c r="R71" s="43">
        <f t="shared" si="16"/>
        <v>0</v>
      </c>
      <c r="S71" s="43">
        <f t="shared" si="16"/>
        <v>472780</v>
      </c>
      <c r="T71" s="43">
        <f t="shared" si="16"/>
        <v>535220</v>
      </c>
    </row>
    <row r="72" spans="1:20" ht="12.75">
      <c r="A72" s="31">
        <v>32211</v>
      </c>
      <c r="B72" s="31" t="s">
        <v>35</v>
      </c>
      <c r="C72" s="45"/>
      <c r="D72" s="45"/>
      <c r="E72" s="52">
        <v>8100</v>
      </c>
      <c r="F72" s="61">
        <v>16000</v>
      </c>
      <c r="G72" s="45"/>
      <c r="H72" s="45"/>
      <c r="I72" s="60"/>
      <c r="J72" s="60"/>
      <c r="K72" s="60">
        <v>300</v>
      </c>
      <c r="L72" s="60">
        <v>200</v>
      </c>
      <c r="M72" s="60">
        <v>9000</v>
      </c>
      <c r="N72" s="60">
        <v>8000</v>
      </c>
      <c r="O72" s="60"/>
      <c r="P72" s="60"/>
      <c r="Q72" s="60">
        <v>1000</v>
      </c>
      <c r="R72" s="60"/>
      <c r="S72" s="44">
        <f t="shared" si="12"/>
        <v>18400</v>
      </c>
      <c r="T72" s="44">
        <f>D72+F72+H72+J72+L72+N72+P72+R72</f>
        <v>24200</v>
      </c>
    </row>
    <row r="73" spans="1:20" ht="12.75">
      <c r="A73" s="31">
        <v>32219</v>
      </c>
      <c r="B73" s="31" t="s">
        <v>86</v>
      </c>
      <c r="C73" s="45"/>
      <c r="D73" s="45"/>
      <c r="E73" s="52">
        <v>8000</v>
      </c>
      <c r="F73" s="61">
        <v>21548</v>
      </c>
      <c r="G73" s="45"/>
      <c r="H73" s="45"/>
      <c r="I73" s="60"/>
      <c r="J73" s="60"/>
      <c r="K73" s="60">
        <v>3500</v>
      </c>
      <c r="L73" s="60">
        <v>4500</v>
      </c>
      <c r="M73" s="60">
        <v>10000</v>
      </c>
      <c r="N73" s="60">
        <v>10000</v>
      </c>
      <c r="O73" s="60"/>
      <c r="P73" s="60"/>
      <c r="Q73" s="60"/>
      <c r="R73" s="60"/>
      <c r="S73" s="44">
        <f t="shared" si="12"/>
        <v>21500</v>
      </c>
      <c r="T73" s="44">
        <f aca="true" t="shared" si="17" ref="T73:T82">D73+F73+H73+J73+L73+N73+P73+R73</f>
        <v>36048</v>
      </c>
    </row>
    <row r="74" spans="1:20" ht="12.75">
      <c r="A74" s="31">
        <v>32229</v>
      </c>
      <c r="B74" s="31" t="s">
        <v>36</v>
      </c>
      <c r="C74" s="45"/>
      <c r="D74" s="45"/>
      <c r="E74" s="52"/>
      <c r="F74" s="61"/>
      <c r="G74" s="45">
        <v>1700</v>
      </c>
      <c r="H74" s="45">
        <v>1200</v>
      </c>
      <c r="I74" s="60">
        <v>47000</v>
      </c>
      <c r="J74" s="60">
        <v>47000</v>
      </c>
      <c r="K74" s="60">
        <v>187360</v>
      </c>
      <c r="L74" s="60">
        <v>192000</v>
      </c>
      <c r="M74" s="60"/>
      <c r="N74" s="60"/>
      <c r="O74" s="60"/>
      <c r="P74" s="60"/>
      <c r="Q74" s="60"/>
      <c r="R74" s="60"/>
      <c r="S74" s="44">
        <f t="shared" si="12"/>
        <v>236060</v>
      </c>
      <c r="T74" s="44">
        <f t="shared" si="17"/>
        <v>240200</v>
      </c>
    </row>
    <row r="75" spans="1:20" ht="12.75">
      <c r="A75" s="31">
        <v>32231</v>
      </c>
      <c r="B75" s="31" t="s">
        <v>37</v>
      </c>
      <c r="C75" s="45"/>
      <c r="D75" s="45"/>
      <c r="E75" s="52">
        <v>41820</v>
      </c>
      <c r="F75" s="61">
        <v>51229</v>
      </c>
      <c r="G75" s="45"/>
      <c r="H75" s="45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44">
        <f t="shared" si="12"/>
        <v>41820</v>
      </c>
      <c r="T75" s="44">
        <f t="shared" si="17"/>
        <v>51229</v>
      </c>
    </row>
    <row r="76" spans="1:20" ht="12.75">
      <c r="A76" s="31">
        <v>32233</v>
      </c>
      <c r="B76" s="31" t="s">
        <v>38</v>
      </c>
      <c r="C76" s="45"/>
      <c r="D76" s="45"/>
      <c r="E76" s="52">
        <v>120000</v>
      </c>
      <c r="F76" s="61">
        <v>145442</v>
      </c>
      <c r="G76" s="45"/>
      <c r="H76" s="45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44">
        <f t="shared" si="12"/>
        <v>120000</v>
      </c>
      <c r="T76" s="44">
        <f t="shared" si="17"/>
        <v>145442</v>
      </c>
    </row>
    <row r="77" spans="1:20" ht="12.75">
      <c r="A77" s="31">
        <v>32234</v>
      </c>
      <c r="B77" s="31" t="s">
        <v>39</v>
      </c>
      <c r="C77" s="45"/>
      <c r="D77" s="45"/>
      <c r="E77" s="52">
        <v>2000</v>
      </c>
      <c r="F77" s="61">
        <v>3000</v>
      </c>
      <c r="G77" s="45">
        <v>1000</v>
      </c>
      <c r="H77" s="45">
        <v>101</v>
      </c>
      <c r="I77" s="60"/>
      <c r="J77" s="60"/>
      <c r="K77" s="60"/>
      <c r="L77" s="60"/>
      <c r="M77" s="60">
        <v>2000</v>
      </c>
      <c r="N77" s="60">
        <v>2000</v>
      </c>
      <c r="O77" s="60"/>
      <c r="P77" s="60"/>
      <c r="Q77" s="60"/>
      <c r="R77" s="60"/>
      <c r="S77" s="44">
        <f t="shared" si="12"/>
        <v>5000</v>
      </c>
      <c r="T77" s="44">
        <f t="shared" si="17"/>
        <v>5101</v>
      </c>
    </row>
    <row r="78" spans="1:20" ht="12.75">
      <c r="A78" s="31">
        <v>32239</v>
      </c>
      <c r="B78" s="31" t="s">
        <v>40</v>
      </c>
      <c r="C78" s="45"/>
      <c r="D78" s="45"/>
      <c r="E78" s="52"/>
      <c r="F78" s="44"/>
      <c r="G78" s="45"/>
      <c r="H78" s="45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44">
        <f t="shared" si="12"/>
        <v>0</v>
      </c>
      <c r="T78" s="44">
        <f t="shared" si="17"/>
        <v>0</v>
      </c>
    </row>
    <row r="79" spans="1:20" ht="12.75">
      <c r="A79" s="31">
        <v>32244</v>
      </c>
      <c r="B79" s="31" t="s">
        <v>77</v>
      </c>
      <c r="C79" s="45"/>
      <c r="D79" s="45"/>
      <c r="E79" s="52">
        <v>7000</v>
      </c>
      <c r="F79" s="61">
        <v>13500</v>
      </c>
      <c r="G79" s="45">
        <v>9500</v>
      </c>
      <c r="H79" s="45"/>
      <c r="I79" s="60"/>
      <c r="J79" s="60"/>
      <c r="K79" s="60"/>
      <c r="L79" s="60">
        <v>1500</v>
      </c>
      <c r="M79" s="60">
        <v>10000</v>
      </c>
      <c r="N79" s="60">
        <v>10000</v>
      </c>
      <c r="O79" s="60"/>
      <c r="P79" s="60"/>
      <c r="Q79" s="60"/>
      <c r="R79" s="60"/>
      <c r="S79" s="44">
        <f t="shared" si="12"/>
        <v>26500</v>
      </c>
      <c r="T79" s="44">
        <f t="shared" si="17"/>
        <v>25000</v>
      </c>
    </row>
    <row r="80" spans="1:20" ht="12.75">
      <c r="A80" s="31">
        <v>32251</v>
      </c>
      <c r="B80" s="31" t="s">
        <v>41</v>
      </c>
      <c r="C80" s="45"/>
      <c r="D80" s="45"/>
      <c r="E80" s="52">
        <v>500</v>
      </c>
      <c r="F80" s="61">
        <v>1500</v>
      </c>
      <c r="G80" s="45"/>
      <c r="H80" s="45"/>
      <c r="I80" s="60"/>
      <c r="J80" s="60"/>
      <c r="K80" s="60"/>
      <c r="L80" s="60">
        <v>2000</v>
      </c>
      <c r="M80" s="60">
        <v>1000</v>
      </c>
      <c r="N80" s="60">
        <v>2000</v>
      </c>
      <c r="O80" s="60"/>
      <c r="P80" s="60"/>
      <c r="Q80" s="60">
        <v>2000</v>
      </c>
      <c r="R80" s="60"/>
      <c r="S80" s="44">
        <f t="shared" si="12"/>
        <v>3500</v>
      </c>
      <c r="T80" s="44">
        <f t="shared" si="17"/>
        <v>5500</v>
      </c>
    </row>
    <row r="81" spans="1:20" ht="12.75">
      <c r="A81" s="31">
        <v>32252</v>
      </c>
      <c r="B81" s="31" t="s">
        <v>42</v>
      </c>
      <c r="C81" s="45"/>
      <c r="D81" s="45"/>
      <c r="E81" s="52"/>
      <c r="F81" s="61"/>
      <c r="G81" s="45"/>
      <c r="H81" s="45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44">
        <f t="shared" si="12"/>
        <v>0</v>
      </c>
      <c r="T81" s="44">
        <f t="shared" si="17"/>
        <v>0</v>
      </c>
    </row>
    <row r="82" spans="1:20" ht="12.75">
      <c r="A82" s="31">
        <v>32271</v>
      </c>
      <c r="B82" s="31" t="s">
        <v>78</v>
      </c>
      <c r="C82" s="45"/>
      <c r="D82" s="45"/>
      <c r="E82" s="52"/>
      <c r="F82" s="61">
        <v>1000</v>
      </c>
      <c r="G82" s="45"/>
      <c r="H82" s="45"/>
      <c r="I82" s="60"/>
      <c r="J82" s="60"/>
      <c r="K82" s="60"/>
      <c r="L82" s="60">
        <v>1500</v>
      </c>
      <c r="M82" s="60"/>
      <c r="N82" s="60"/>
      <c r="O82" s="60"/>
      <c r="P82" s="60"/>
      <c r="Q82" s="60"/>
      <c r="R82" s="60"/>
      <c r="S82" s="44">
        <f t="shared" si="12"/>
        <v>0</v>
      </c>
      <c r="T82" s="44">
        <f t="shared" si="17"/>
        <v>2500</v>
      </c>
    </row>
    <row r="83" spans="1:20" s="1" customFormat="1" ht="12.75">
      <c r="A83" s="41">
        <v>323</v>
      </c>
      <c r="B83" s="41"/>
      <c r="C83" s="43">
        <f>SUM(C84:C98)</f>
        <v>0</v>
      </c>
      <c r="D83" s="43"/>
      <c r="E83" s="43">
        <f>SUM(E84:E98)</f>
        <v>667314</v>
      </c>
      <c r="F83" s="43">
        <f aca="true" t="shared" si="18" ref="F83:S83">SUM(F84:F98)</f>
        <v>357955</v>
      </c>
      <c r="G83" s="43">
        <f t="shared" si="18"/>
        <v>1000</v>
      </c>
      <c r="H83" s="43">
        <f t="shared" si="18"/>
        <v>27450</v>
      </c>
      <c r="I83" s="43">
        <f t="shared" si="18"/>
        <v>35250</v>
      </c>
      <c r="J83" s="43">
        <f t="shared" si="18"/>
        <v>41000</v>
      </c>
      <c r="K83" s="43">
        <f t="shared" si="18"/>
        <v>117850</v>
      </c>
      <c r="L83" s="43">
        <f t="shared" si="18"/>
        <v>117850</v>
      </c>
      <c r="M83" s="43">
        <f t="shared" si="18"/>
        <v>2500</v>
      </c>
      <c r="N83" s="43">
        <f t="shared" si="18"/>
        <v>0</v>
      </c>
      <c r="O83" s="43">
        <f t="shared" si="18"/>
        <v>0</v>
      </c>
      <c r="P83" s="43">
        <f t="shared" si="18"/>
        <v>0</v>
      </c>
      <c r="Q83" s="43">
        <f t="shared" si="18"/>
        <v>0</v>
      </c>
      <c r="R83" s="43">
        <f t="shared" si="18"/>
        <v>0</v>
      </c>
      <c r="S83" s="43">
        <f t="shared" si="18"/>
        <v>823914</v>
      </c>
      <c r="T83" s="43">
        <f>SUM(T84:T98)</f>
        <v>544255</v>
      </c>
    </row>
    <row r="84" spans="1:20" ht="12.75">
      <c r="A84" s="31">
        <v>32311</v>
      </c>
      <c r="B84" s="31" t="s">
        <v>79</v>
      </c>
      <c r="C84" s="45"/>
      <c r="D84" s="45"/>
      <c r="E84" s="52">
        <v>9000</v>
      </c>
      <c r="F84" s="61">
        <v>11200</v>
      </c>
      <c r="G84" s="45"/>
      <c r="H84" s="45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44">
        <f t="shared" si="12"/>
        <v>9000</v>
      </c>
      <c r="T84" s="44">
        <f>D84+F84+H84+J84+L84+N84+P84+R84</f>
        <v>11200</v>
      </c>
    </row>
    <row r="85" spans="1:20" ht="12.75">
      <c r="A85" s="31">
        <v>32313</v>
      </c>
      <c r="B85" s="31" t="s">
        <v>43</v>
      </c>
      <c r="C85" s="45"/>
      <c r="D85" s="45"/>
      <c r="E85" s="52">
        <v>2000</v>
      </c>
      <c r="F85" s="61">
        <v>2000</v>
      </c>
      <c r="G85" s="45"/>
      <c r="H85" s="45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44">
        <f t="shared" si="12"/>
        <v>2000</v>
      </c>
      <c r="T85" s="44">
        <f aca="true" t="shared" si="19" ref="T85:T98">D85+F85+H85+J85+L85+N85+P85+R85</f>
        <v>2000</v>
      </c>
    </row>
    <row r="86" spans="1:20" ht="12.75">
      <c r="A86" s="31">
        <v>32319</v>
      </c>
      <c r="B86" s="31" t="s">
        <v>44</v>
      </c>
      <c r="C86" s="45"/>
      <c r="D86" s="45"/>
      <c r="E86" s="52">
        <v>452084</v>
      </c>
      <c r="F86" s="61">
        <v>247725</v>
      </c>
      <c r="G86" s="45"/>
      <c r="H86" s="45">
        <v>300</v>
      </c>
      <c r="I86" s="60">
        <v>29500</v>
      </c>
      <c r="J86" s="60">
        <v>29500</v>
      </c>
      <c r="K86" s="60">
        <v>33750</v>
      </c>
      <c r="L86" s="60">
        <v>33750</v>
      </c>
      <c r="M86" s="60"/>
      <c r="N86" s="60"/>
      <c r="O86" s="60"/>
      <c r="P86" s="60"/>
      <c r="Q86" s="60"/>
      <c r="R86" s="60"/>
      <c r="S86" s="44">
        <f t="shared" si="12"/>
        <v>515334</v>
      </c>
      <c r="T86" s="44">
        <f t="shared" si="19"/>
        <v>311275</v>
      </c>
    </row>
    <row r="87" spans="1:20" ht="12.75">
      <c r="A87" s="31">
        <v>32329</v>
      </c>
      <c r="B87" s="31" t="s">
        <v>45</v>
      </c>
      <c r="C87" s="45"/>
      <c r="D87" s="45"/>
      <c r="E87" s="52">
        <v>134500</v>
      </c>
      <c r="F87" s="61">
        <v>21000</v>
      </c>
      <c r="G87" s="45"/>
      <c r="H87" s="45"/>
      <c r="I87" s="60"/>
      <c r="J87" s="60"/>
      <c r="K87" s="60"/>
      <c r="L87" s="60"/>
      <c r="M87" s="60">
        <v>1500</v>
      </c>
      <c r="N87" s="60"/>
      <c r="O87" s="60"/>
      <c r="P87" s="60"/>
      <c r="Q87" s="60"/>
      <c r="R87" s="60"/>
      <c r="S87" s="44">
        <f t="shared" si="12"/>
        <v>136000</v>
      </c>
      <c r="T87" s="44">
        <f t="shared" si="19"/>
        <v>21000</v>
      </c>
    </row>
    <row r="88" spans="1:20" ht="12.75">
      <c r="A88" s="31">
        <v>32339</v>
      </c>
      <c r="B88" s="31" t="s">
        <v>46</v>
      </c>
      <c r="C88" s="45"/>
      <c r="D88" s="45"/>
      <c r="E88" s="52"/>
      <c r="F88" s="61"/>
      <c r="G88" s="45"/>
      <c r="H88" s="45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44">
        <f t="shared" si="12"/>
        <v>0</v>
      </c>
      <c r="T88" s="44">
        <f t="shared" si="19"/>
        <v>0</v>
      </c>
    </row>
    <row r="89" spans="1:20" ht="12.75">
      <c r="A89" s="31">
        <v>32349</v>
      </c>
      <c r="B89" s="31" t="s">
        <v>47</v>
      </c>
      <c r="C89" s="45"/>
      <c r="D89" s="45"/>
      <c r="E89" s="52">
        <v>49000</v>
      </c>
      <c r="F89" s="61">
        <v>51000</v>
      </c>
      <c r="G89" s="45"/>
      <c r="H89" s="45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44">
        <f t="shared" si="12"/>
        <v>49000</v>
      </c>
      <c r="T89" s="44">
        <f t="shared" si="19"/>
        <v>51000</v>
      </c>
    </row>
    <row r="90" spans="1:20" ht="12.75">
      <c r="A90" s="31">
        <v>32359</v>
      </c>
      <c r="B90" s="31" t="s">
        <v>48</v>
      </c>
      <c r="C90" s="45"/>
      <c r="D90" s="45"/>
      <c r="E90" s="52"/>
      <c r="F90" s="44"/>
      <c r="G90" s="45"/>
      <c r="H90" s="45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44">
        <f aca="true" t="shared" si="20" ref="S90:S117">C90+E90+G90+I90+K90+M90+O90+Q90</f>
        <v>0</v>
      </c>
      <c r="T90" s="44">
        <f t="shared" si="19"/>
        <v>0</v>
      </c>
    </row>
    <row r="91" spans="1:20" ht="12.75">
      <c r="A91" s="31">
        <v>32361</v>
      </c>
      <c r="B91" s="31" t="s">
        <v>49</v>
      </c>
      <c r="C91" s="45"/>
      <c r="D91" s="45"/>
      <c r="E91" s="52">
        <v>6000</v>
      </c>
      <c r="F91" s="61">
        <v>10000</v>
      </c>
      <c r="G91" s="45"/>
      <c r="H91" s="45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44">
        <f t="shared" si="20"/>
        <v>6000</v>
      </c>
      <c r="T91" s="44">
        <f t="shared" si="19"/>
        <v>10000</v>
      </c>
    </row>
    <row r="92" spans="1:20" ht="12.75">
      <c r="A92" s="31">
        <v>32369</v>
      </c>
      <c r="B92" s="31" t="s">
        <v>50</v>
      </c>
      <c r="C92" s="45"/>
      <c r="D92" s="45"/>
      <c r="E92" s="52"/>
      <c r="F92" s="44"/>
      <c r="G92" s="45"/>
      <c r="H92" s="45"/>
      <c r="I92" s="60"/>
      <c r="J92" s="60"/>
      <c r="K92" s="60">
        <v>4100</v>
      </c>
      <c r="L92" s="60">
        <v>4100</v>
      </c>
      <c r="M92" s="60"/>
      <c r="N92" s="60"/>
      <c r="O92" s="60"/>
      <c r="P92" s="60"/>
      <c r="Q92" s="60"/>
      <c r="R92" s="60"/>
      <c r="S92" s="44">
        <f t="shared" si="20"/>
        <v>4100</v>
      </c>
      <c r="T92" s="44">
        <f t="shared" si="19"/>
        <v>4100</v>
      </c>
    </row>
    <row r="93" spans="1:20" ht="12.75">
      <c r="A93" s="31">
        <v>32371</v>
      </c>
      <c r="B93" s="31" t="s">
        <v>51</v>
      </c>
      <c r="C93" s="45"/>
      <c r="D93" s="45"/>
      <c r="E93" s="52"/>
      <c r="F93" s="44"/>
      <c r="G93" s="45"/>
      <c r="H93" s="45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44">
        <f t="shared" si="20"/>
        <v>0</v>
      </c>
      <c r="T93" s="44">
        <f t="shared" si="19"/>
        <v>0</v>
      </c>
    </row>
    <row r="94" spans="1:20" ht="12.75">
      <c r="A94" s="31">
        <v>32372</v>
      </c>
      <c r="B94" s="31" t="s">
        <v>52</v>
      </c>
      <c r="C94" s="45"/>
      <c r="D94" s="45"/>
      <c r="E94" s="52"/>
      <c r="F94" s="44"/>
      <c r="G94" s="45"/>
      <c r="H94" s="45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44">
        <f t="shared" si="20"/>
        <v>0</v>
      </c>
      <c r="T94" s="44">
        <f t="shared" si="19"/>
        <v>0</v>
      </c>
    </row>
    <row r="95" spans="1:20" ht="12.75">
      <c r="A95" s="31">
        <v>32379</v>
      </c>
      <c r="B95" s="31" t="s">
        <v>53</v>
      </c>
      <c r="C95" s="45"/>
      <c r="D95" s="45"/>
      <c r="E95" s="52"/>
      <c r="F95" s="44"/>
      <c r="G95" s="45">
        <v>1000</v>
      </c>
      <c r="H95" s="45">
        <v>18650</v>
      </c>
      <c r="I95" s="60"/>
      <c r="J95" s="60"/>
      <c r="K95" s="60">
        <v>80000</v>
      </c>
      <c r="L95" s="60">
        <v>80000</v>
      </c>
      <c r="M95" s="60"/>
      <c r="N95" s="60"/>
      <c r="O95" s="60"/>
      <c r="P95" s="60"/>
      <c r="Q95" s="60"/>
      <c r="R95" s="60"/>
      <c r="S95" s="44">
        <f t="shared" si="20"/>
        <v>81000</v>
      </c>
      <c r="T95" s="44">
        <f t="shared" si="19"/>
        <v>98650</v>
      </c>
    </row>
    <row r="96" spans="1:20" ht="12.75">
      <c r="A96" s="31">
        <v>32389</v>
      </c>
      <c r="B96" s="31" t="s">
        <v>54</v>
      </c>
      <c r="C96" s="45"/>
      <c r="D96" s="45"/>
      <c r="E96" s="52">
        <v>13500</v>
      </c>
      <c r="F96" s="61">
        <v>13300</v>
      </c>
      <c r="G96" s="45"/>
      <c r="H96" s="45"/>
      <c r="I96" s="60"/>
      <c r="J96" s="60"/>
      <c r="K96" s="60"/>
      <c r="L96" s="60"/>
      <c r="M96" s="60"/>
      <c r="N96" s="60"/>
      <c r="O96" s="61"/>
      <c r="P96" s="60"/>
      <c r="Q96" s="60"/>
      <c r="R96" s="60"/>
      <c r="S96" s="44">
        <f t="shared" si="20"/>
        <v>13500</v>
      </c>
      <c r="T96" s="44">
        <f t="shared" si="19"/>
        <v>13300</v>
      </c>
    </row>
    <row r="97" spans="1:20" ht="12.75">
      <c r="A97" s="31">
        <v>32391</v>
      </c>
      <c r="B97" s="31" t="s">
        <v>55</v>
      </c>
      <c r="C97" s="45"/>
      <c r="D97" s="45"/>
      <c r="E97" s="52">
        <v>230</v>
      </c>
      <c r="F97" s="61">
        <v>230</v>
      </c>
      <c r="G97" s="45"/>
      <c r="H97" s="45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44">
        <f t="shared" si="20"/>
        <v>230</v>
      </c>
      <c r="T97" s="44">
        <f t="shared" si="19"/>
        <v>230</v>
      </c>
    </row>
    <row r="98" spans="1:20" ht="12.75">
      <c r="A98" s="31">
        <v>32399</v>
      </c>
      <c r="B98" s="31" t="s">
        <v>56</v>
      </c>
      <c r="C98" s="45"/>
      <c r="D98" s="45"/>
      <c r="E98" s="52">
        <v>1000</v>
      </c>
      <c r="F98" s="61">
        <v>1500</v>
      </c>
      <c r="G98" s="45"/>
      <c r="H98" s="45">
        <v>8500</v>
      </c>
      <c r="I98" s="60">
        <v>5750</v>
      </c>
      <c r="J98" s="60">
        <v>11500</v>
      </c>
      <c r="K98" s="60"/>
      <c r="L98" s="60"/>
      <c r="M98" s="60">
        <v>1000</v>
      </c>
      <c r="N98" s="60"/>
      <c r="O98" s="60"/>
      <c r="P98" s="60"/>
      <c r="Q98" s="60"/>
      <c r="R98" s="60"/>
      <c r="S98" s="44">
        <f t="shared" si="20"/>
        <v>7750</v>
      </c>
      <c r="T98" s="44">
        <f t="shared" si="19"/>
        <v>21500</v>
      </c>
    </row>
    <row r="99" spans="1:20" ht="12.75">
      <c r="A99" s="31">
        <v>32412</v>
      </c>
      <c r="B99" s="31" t="s">
        <v>80</v>
      </c>
      <c r="C99" s="45"/>
      <c r="D99" s="45"/>
      <c r="E99" s="52"/>
      <c r="F99" s="44"/>
      <c r="G99" s="45"/>
      <c r="H99" s="45"/>
      <c r="I99" s="60"/>
      <c r="J99" s="60"/>
      <c r="K99" s="60"/>
      <c r="L99" s="61">
        <v>10150</v>
      </c>
      <c r="M99" s="60"/>
      <c r="N99" s="60"/>
      <c r="O99" s="60"/>
      <c r="P99" s="60"/>
      <c r="Q99" s="60"/>
      <c r="R99" s="60"/>
      <c r="S99" s="44">
        <f t="shared" si="20"/>
        <v>0</v>
      </c>
      <c r="T99" s="44">
        <f>C99+F99+H99+J99+L99+N99+O99+R99</f>
        <v>10150</v>
      </c>
    </row>
    <row r="100" spans="1:20" s="1" customFormat="1" ht="12.75">
      <c r="A100" s="41">
        <v>329</v>
      </c>
      <c r="B100" s="41"/>
      <c r="C100" s="43">
        <f>SUM(C101:C106)</f>
        <v>0</v>
      </c>
      <c r="D100" s="43"/>
      <c r="E100" s="43">
        <f aca="true" t="shared" si="21" ref="E100:S100">SUM(E101:E106)</f>
        <v>6700</v>
      </c>
      <c r="F100" s="43">
        <f t="shared" si="21"/>
        <v>6300</v>
      </c>
      <c r="G100" s="43">
        <f t="shared" si="21"/>
        <v>1500</v>
      </c>
      <c r="H100" s="43">
        <f t="shared" si="21"/>
        <v>1000</v>
      </c>
      <c r="I100" s="43">
        <f t="shared" si="21"/>
        <v>0</v>
      </c>
      <c r="J100" s="43">
        <f t="shared" si="21"/>
        <v>0</v>
      </c>
      <c r="K100" s="43">
        <f t="shared" si="21"/>
        <v>12000</v>
      </c>
      <c r="L100" s="43">
        <f t="shared" si="21"/>
        <v>0</v>
      </c>
      <c r="M100" s="43">
        <f t="shared" si="21"/>
        <v>0</v>
      </c>
      <c r="N100" s="43">
        <f t="shared" si="21"/>
        <v>0</v>
      </c>
      <c r="O100" s="43">
        <f t="shared" si="21"/>
        <v>0</v>
      </c>
      <c r="P100" s="43">
        <f t="shared" si="21"/>
        <v>0</v>
      </c>
      <c r="Q100" s="43">
        <f t="shared" si="21"/>
        <v>0</v>
      </c>
      <c r="R100" s="43">
        <f t="shared" si="21"/>
        <v>0</v>
      </c>
      <c r="S100" s="43">
        <f t="shared" si="21"/>
        <v>20200</v>
      </c>
      <c r="T100" s="43">
        <f>SUM(T101:T106)</f>
        <v>7300</v>
      </c>
    </row>
    <row r="101" spans="1:20" ht="12.75">
      <c r="A101" s="31">
        <v>32922</v>
      </c>
      <c r="B101" s="31" t="s">
        <v>57</v>
      </c>
      <c r="C101" s="45"/>
      <c r="D101" s="45"/>
      <c r="E101" s="52">
        <v>5200</v>
      </c>
      <c r="F101" s="61">
        <v>3300</v>
      </c>
      <c r="G101" s="45"/>
      <c r="H101" s="45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44">
        <f t="shared" si="20"/>
        <v>5200</v>
      </c>
      <c r="T101" s="44">
        <f aca="true" t="shared" si="22" ref="T101:T110">C101+F101+H101+J101+L101+N101+O101+R101</f>
        <v>3300</v>
      </c>
    </row>
    <row r="102" spans="1:20" ht="12.75">
      <c r="A102" s="31">
        <v>32923</v>
      </c>
      <c r="B102" s="31" t="s">
        <v>81</v>
      </c>
      <c r="C102" s="45"/>
      <c r="D102" s="45"/>
      <c r="E102" s="52"/>
      <c r="F102" s="61"/>
      <c r="G102" s="45"/>
      <c r="H102" s="45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44">
        <f t="shared" si="20"/>
        <v>0</v>
      </c>
      <c r="T102" s="44">
        <f t="shared" si="22"/>
        <v>0</v>
      </c>
    </row>
    <row r="103" spans="1:20" ht="12.75">
      <c r="A103" s="31">
        <v>32931</v>
      </c>
      <c r="B103" s="31" t="s">
        <v>58</v>
      </c>
      <c r="C103" s="45"/>
      <c r="D103" s="45"/>
      <c r="E103" s="52"/>
      <c r="F103" s="61"/>
      <c r="G103" s="45"/>
      <c r="H103" s="45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44">
        <f t="shared" si="20"/>
        <v>0</v>
      </c>
      <c r="T103" s="44">
        <f t="shared" si="22"/>
        <v>0</v>
      </c>
    </row>
    <row r="104" spans="1:20" ht="12.75">
      <c r="A104" s="31">
        <v>32941</v>
      </c>
      <c r="B104" s="31" t="s">
        <v>59</v>
      </c>
      <c r="C104" s="45"/>
      <c r="D104" s="45"/>
      <c r="E104" s="52">
        <v>1000</v>
      </c>
      <c r="F104" s="61">
        <v>1500</v>
      </c>
      <c r="G104" s="45"/>
      <c r="H104" s="45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44">
        <f t="shared" si="20"/>
        <v>1000</v>
      </c>
      <c r="T104" s="44">
        <f t="shared" si="22"/>
        <v>1500</v>
      </c>
    </row>
    <row r="105" spans="1:20" ht="12.75">
      <c r="A105" s="31">
        <v>32954</v>
      </c>
      <c r="B105" s="31" t="s">
        <v>82</v>
      </c>
      <c r="C105" s="45"/>
      <c r="D105" s="45"/>
      <c r="E105" s="52"/>
      <c r="F105" s="61"/>
      <c r="G105" s="45"/>
      <c r="H105" s="45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44">
        <f t="shared" si="20"/>
        <v>0</v>
      </c>
      <c r="T105" s="44">
        <f t="shared" si="22"/>
        <v>0</v>
      </c>
    </row>
    <row r="106" spans="1:20" ht="12.75">
      <c r="A106" s="31">
        <v>32999</v>
      </c>
      <c r="B106" s="31" t="s">
        <v>60</v>
      </c>
      <c r="C106" s="45"/>
      <c r="D106" s="45"/>
      <c r="E106" s="52">
        <v>500</v>
      </c>
      <c r="F106" s="61">
        <v>1500</v>
      </c>
      <c r="G106" s="45">
        <v>1500</v>
      </c>
      <c r="H106" s="45">
        <v>1000</v>
      </c>
      <c r="I106" s="60"/>
      <c r="J106" s="60"/>
      <c r="K106" s="60">
        <v>12000</v>
      </c>
      <c r="L106" s="60"/>
      <c r="M106" s="60"/>
      <c r="N106" s="60"/>
      <c r="O106" s="60"/>
      <c r="P106" s="60"/>
      <c r="Q106" s="60"/>
      <c r="R106" s="60"/>
      <c r="S106" s="44">
        <f t="shared" si="20"/>
        <v>14000</v>
      </c>
      <c r="T106" s="44">
        <f t="shared" si="22"/>
        <v>2500</v>
      </c>
    </row>
    <row r="107" spans="1:20" ht="12.75">
      <c r="A107" s="41">
        <v>34</v>
      </c>
      <c r="B107" s="41" t="s">
        <v>61</v>
      </c>
      <c r="C107" s="43">
        <f>SUM(C108:C110)</f>
        <v>0</v>
      </c>
      <c r="D107" s="43"/>
      <c r="E107" s="44">
        <f>SUM(E108:E110)</f>
        <v>6200</v>
      </c>
      <c r="F107" s="44">
        <f aca="true" t="shared" si="23" ref="F107:T107">SUM(F108:F110)</f>
        <v>5600</v>
      </c>
      <c r="G107" s="44">
        <f t="shared" si="23"/>
        <v>0</v>
      </c>
      <c r="H107" s="44">
        <f t="shared" si="23"/>
        <v>0</v>
      </c>
      <c r="I107" s="44">
        <f t="shared" si="23"/>
        <v>0</v>
      </c>
      <c r="J107" s="44">
        <f t="shared" si="23"/>
        <v>0</v>
      </c>
      <c r="K107" s="44">
        <f t="shared" si="23"/>
        <v>0</v>
      </c>
      <c r="L107" s="44">
        <f t="shared" si="23"/>
        <v>0</v>
      </c>
      <c r="M107" s="44">
        <f t="shared" si="23"/>
        <v>0</v>
      </c>
      <c r="N107" s="44">
        <f t="shared" si="23"/>
        <v>0</v>
      </c>
      <c r="O107" s="44">
        <f t="shared" si="23"/>
        <v>0</v>
      </c>
      <c r="P107" s="44">
        <f t="shared" si="23"/>
        <v>0</v>
      </c>
      <c r="Q107" s="44">
        <f t="shared" si="23"/>
        <v>0</v>
      </c>
      <c r="R107" s="44">
        <f t="shared" si="23"/>
        <v>0</v>
      </c>
      <c r="S107" s="44">
        <f t="shared" si="23"/>
        <v>6200</v>
      </c>
      <c r="T107" s="44">
        <f t="shared" si="23"/>
        <v>5600</v>
      </c>
    </row>
    <row r="108" spans="1:20" ht="12.75">
      <c r="A108" s="31">
        <v>34311</v>
      </c>
      <c r="B108" s="31" t="s">
        <v>62</v>
      </c>
      <c r="C108" s="45"/>
      <c r="D108" s="45"/>
      <c r="E108" s="52">
        <v>5200</v>
      </c>
      <c r="F108" s="52">
        <v>4600</v>
      </c>
      <c r="G108" s="45"/>
      <c r="H108" s="45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44">
        <f t="shared" si="20"/>
        <v>5200</v>
      </c>
      <c r="T108" s="44">
        <f>C108+F108+H108+J108+L108+N108+P108+R108</f>
        <v>4600</v>
      </c>
    </row>
    <row r="109" spans="1:20" ht="12.75">
      <c r="A109" s="31">
        <v>34339</v>
      </c>
      <c r="B109" s="31" t="s">
        <v>63</v>
      </c>
      <c r="C109" s="45"/>
      <c r="D109" s="45"/>
      <c r="E109" s="52">
        <v>1000</v>
      </c>
      <c r="F109" s="52">
        <v>1000</v>
      </c>
      <c r="G109" s="45"/>
      <c r="H109" s="45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44">
        <f t="shared" si="20"/>
        <v>1000</v>
      </c>
      <c r="T109" s="44">
        <f>C109+F109+H109+J109+L109+N109+P109+R109</f>
        <v>1000</v>
      </c>
    </row>
    <row r="110" spans="1:20" ht="12.75">
      <c r="A110" s="31">
        <v>34349</v>
      </c>
      <c r="B110" s="31" t="s">
        <v>83</v>
      </c>
      <c r="C110" s="45"/>
      <c r="D110" s="45"/>
      <c r="E110" s="52"/>
      <c r="F110" s="44"/>
      <c r="G110" s="45"/>
      <c r="H110" s="45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44">
        <f t="shared" si="20"/>
        <v>0</v>
      </c>
      <c r="T110" s="44">
        <f t="shared" si="22"/>
        <v>0</v>
      </c>
    </row>
    <row r="111" spans="1:20" ht="12.75">
      <c r="A111" s="41">
        <v>4</v>
      </c>
      <c r="B111" s="41" t="s">
        <v>91</v>
      </c>
      <c r="C111" s="43">
        <f>C112+C117</f>
        <v>0</v>
      </c>
      <c r="D111" s="43"/>
      <c r="E111" s="43">
        <f>E112+E117</f>
        <v>172000</v>
      </c>
      <c r="F111" s="43">
        <f aca="true" t="shared" si="24" ref="F111:T111">F112+F117</f>
        <v>4200</v>
      </c>
      <c r="G111" s="43">
        <f t="shared" si="24"/>
        <v>0</v>
      </c>
      <c r="H111" s="43">
        <f t="shared" si="24"/>
        <v>400</v>
      </c>
      <c r="I111" s="43">
        <f t="shared" si="24"/>
        <v>0</v>
      </c>
      <c r="J111" s="43">
        <f t="shared" si="24"/>
        <v>0</v>
      </c>
      <c r="K111" s="43">
        <f t="shared" si="24"/>
        <v>0</v>
      </c>
      <c r="L111" s="43">
        <f t="shared" si="24"/>
        <v>10933</v>
      </c>
      <c r="M111" s="43">
        <f t="shared" si="24"/>
        <v>5300</v>
      </c>
      <c r="N111" s="43">
        <f t="shared" si="24"/>
        <v>20000</v>
      </c>
      <c r="O111" s="43">
        <f t="shared" si="24"/>
        <v>5544</v>
      </c>
      <c r="P111" s="43">
        <f t="shared" si="24"/>
        <v>26876</v>
      </c>
      <c r="Q111" s="43">
        <f t="shared" si="24"/>
        <v>0</v>
      </c>
      <c r="R111" s="43">
        <f t="shared" si="24"/>
        <v>18900</v>
      </c>
      <c r="S111" s="43">
        <f t="shared" si="24"/>
        <v>182844</v>
      </c>
      <c r="T111" s="43">
        <f t="shared" si="24"/>
        <v>81309</v>
      </c>
    </row>
    <row r="112" spans="1:20" ht="12.75">
      <c r="A112" s="41">
        <v>42</v>
      </c>
      <c r="B112" s="41" t="s">
        <v>92</v>
      </c>
      <c r="C112" s="43">
        <f>SUM(C113:C117)</f>
        <v>0</v>
      </c>
      <c r="D112" s="43"/>
      <c r="E112" s="44">
        <f>SUM(E113+E114+E115+E116)</f>
        <v>7000</v>
      </c>
      <c r="F112" s="44">
        <f>SUM(F113+F114+F115)</f>
        <v>4200</v>
      </c>
      <c r="G112" s="43">
        <f aca="true" t="shared" si="25" ref="G112:L112">SUM(G113:G117)</f>
        <v>0</v>
      </c>
      <c r="H112" s="43">
        <f t="shared" si="25"/>
        <v>400</v>
      </c>
      <c r="I112" s="43">
        <f t="shared" si="25"/>
        <v>0</v>
      </c>
      <c r="J112" s="43">
        <f t="shared" si="25"/>
        <v>0</v>
      </c>
      <c r="K112" s="43">
        <f t="shared" si="25"/>
        <v>0</v>
      </c>
      <c r="L112" s="43">
        <f t="shared" si="25"/>
        <v>10933</v>
      </c>
      <c r="M112" s="43">
        <f aca="true" t="shared" si="26" ref="M112:R112">SUM(M113:M117)</f>
        <v>5300</v>
      </c>
      <c r="N112" s="43">
        <f t="shared" si="26"/>
        <v>20000</v>
      </c>
      <c r="O112" s="43">
        <f t="shared" si="26"/>
        <v>5544</v>
      </c>
      <c r="P112" s="43">
        <f t="shared" si="26"/>
        <v>26876</v>
      </c>
      <c r="Q112" s="43">
        <f t="shared" si="26"/>
        <v>0</v>
      </c>
      <c r="R112" s="43">
        <f t="shared" si="26"/>
        <v>18900</v>
      </c>
      <c r="S112" s="44">
        <f t="shared" si="20"/>
        <v>17844</v>
      </c>
      <c r="T112" s="44">
        <f>C112+F112+H112+J112+L112+N112+P112+R112</f>
        <v>81309</v>
      </c>
    </row>
    <row r="113" spans="1:20" ht="12.75">
      <c r="A113" s="31">
        <v>42149</v>
      </c>
      <c r="B113" s="31" t="s">
        <v>93</v>
      </c>
      <c r="C113" s="45"/>
      <c r="D113" s="45"/>
      <c r="E113" s="52"/>
      <c r="F113" s="44">
        <v>0</v>
      </c>
      <c r="G113" s="45"/>
      <c r="H113" s="45"/>
      <c r="I113" s="45"/>
      <c r="J113" s="43"/>
      <c r="K113" s="45"/>
      <c r="L113" s="45"/>
      <c r="M113" s="45"/>
      <c r="N113" s="60"/>
      <c r="O113" s="45"/>
      <c r="P113" s="45"/>
      <c r="Q113" s="45"/>
      <c r="R113" s="45"/>
      <c r="S113" s="44">
        <f t="shared" si="20"/>
        <v>0</v>
      </c>
      <c r="T113" s="44">
        <f>C113+F113+H113+J113+L113+N113+O113+R113</f>
        <v>0</v>
      </c>
    </row>
    <row r="114" spans="1:20" ht="12.75">
      <c r="A114" s="31">
        <v>42273</v>
      </c>
      <c r="B114" s="31" t="s">
        <v>90</v>
      </c>
      <c r="C114" s="45"/>
      <c r="D114" s="45"/>
      <c r="E114" s="52">
        <v>5000</v>
      </c>
      <c r="F114" s="61">
        <v>4200</v>
      </c>
      <c r="G114" s="45"/>
      <c r="H114" s="45">
        <v>400</v>
      </c>
      <c r="I114" s="45"/>
      <c r="J114" s="45"/>
      <c r="K114" s="45"/>
      <c r="L114" s="45">
        <v>10933</v>
      </c>
      <c r="M114" s="45">
        <v>5300</v>
      </c>
      <c r="N114" s="60">
        <v>16000</v>
      </c>
      <c r="O114" s="45">
        <v>5544</v>
      </c>
      <c r="P114" s="45">
        <v>26876</v>
      </c>
      <c r="Q114" s="45"/>
      <c r="R114" s="45">
        <v>18900</v>
      </c>
      <c r="S114" s="44">
        <f t="shared" si="20"/>
        <v>15844</v>
      </c>
      <c r="T114" s="44">
        <f>D114+F114+H114+J114+L114+N114+P114+R114</f>
        <v>77309</v>
      </c>
    </row>
    <row r="115" spans="1:20" ht="12.75">
      <c r="A115" s="31">
        <v>42319</v>
      </c>
      <c r="B115" s="31" t="s">
        <v>94</v>
      </c>
      <c r="C115" s="45"/>
      <c r="D115" s="45"/>
      <c r="E115" s="52"/>
      <c r="F115" s="44">
        <v>0</v>
      </c>
      <c r="G115" s="45"/>
      <c r="H115" s="45"/>
      <c r="I115" s="45"/>
      <c r="J115" s="43"/>
      <c r="K115" s="45"/>
      <c r="L115" s="45"/>
      <c r="M115" s="45"/>
      <c r="N115" s="60"/>
      <c r="O115" s="45"/>
      <c r="P115" s="45"/>
      <c r="Q115" s="45"/>
      <c r="R115" s="45"/>
      <c r="S115" s="44">
        <f t="shared" si="20"/>
        <v>0</v>
      </c>
      <c r="T115" s="44">
        <f>C115+F115+H115+J115+L115+N115+P115+R115</f>
        <v>0</v>
      </c>
    </row>
    <row r="116" spans="1:20" ht="12.75">
      <c r="A116" s="31">
        <v>42411</v>
      </c>
      <c r="B116" s="31" t="s">
        <v>95</v>
      </c>
      <c r="C116" s="45"/>
      <c r="D116" s="45"/>
      <c r="E116" s="45">
        <v>2000</v>
      </c>
      <c r="F116" s="43"/>
      <c r="G116" s="45"/>
      <c r="H116" s="45"/>
      <c r="I116" s="45"/>
      <c r="J116" s="43"/>
      <c r="K116" s="45"/>
      <c r="L116" s="45"/>
      <c r="M116" s="45"/>
      <c r="N116" s="60">
        <v>4000</v>
      </c>
      <c r="O116" s="45"/>
      <c r="P116" s="45"/>
      <c r="Q116" s="45"/>
      <c r="R116" s="45"/>
      <c r="S116" s="44">
        <f t="shared" si="20"/>
        <v>2000</v>
      </c>
      <c r="T116" s="44">
        <f>C116+F116+H116+J116+L116+N116+P116+R116</f>
        <v>4000</v>
      </c>
    </row>
    <row r="117" spans="1:20" ht="12.75">
      <c r="A117" s="53">
        <v>45411</v>
      </c>
      <c r="B117" s="53" t="s">
        <v>96</v>
      </c>
      <c r="C117" s="45"/>
      <c r="D117" s="45"/>
      <c r="E117" s="45">
        <v>165000</v>
      </c>
      <c r="F117" s="43"/>
      <c r="G117" s="45"/>
      <c r="H117" s="45"/>
      <c r="I117" s="45"/>
      <c r="J117" s="43"/>
      <c r="K117" s="45"/>
      <c r="L117" s="45"/>
      <c r="M117" s="45"/>
      <c r="N117" s="60"/>
      <c r="O117" s="45"/>
      <c r="P117" s="45"/>
      <c r="Q117" s="45"/>
      <c r="R117" s="45"/>
      <c r="S117" s="44">
        <f t="shared" si="20"/>
        <v>165000</v>
      </c>
      <c r="T117" s="44">
        <f>C117+F117+H117+J117+L117+N117+P117+R117</f>
        <v>0</v>
      </c>
    </row>
    <row r="118" spans="1:20" ht="12.75">
      <c r="A118" s="54" t="s">
        <v>113</v>
      </c>
      <c r="B118" s="55"/>
      <c r="C118" s="43">
        <f>SUM(C58+C111)</f>
        <v>4263091</v>
      </c>
      <c r="D118" s="43">
        <f>SUM(D58+D111)</f>
        <v>4404655</v>
      </c>
      <c r="E118" s="43">
        <f>SUM(E58+E111)</f>
        <v>1050339</v>
      </c>
      <c r="F118" s="43">
        <f aca="true" t="shared" si="27" ref="F118:R118">SUM(F58+F111)</f>
        <v>650774</v>
      </c>
      <c r="G118" s="43">
        <f t="shared" si="27"/>
        <v>16600</v>
      </c>
      <c r="H118" s="43">
        <f t="shared" si="27"/>
        <v>54341</v>
      </c>
      <c r="I118" s="43">
        <f t="shared" si="27"/>
        <v>113852</v>
      </c>
      <c r="J118" s="43">
        <f t="shared" si="27"/>
        <v>122578</v>
      </c>
      <c r="K118" s="43">
        <f t="shared" si="27"/>
        <v>333960</v>
      </c>
      <c r="L118" s="43">
        <f t="shared" si="27"/>
        <v>343333</v>
      </c>
      <c r="M118" s="43">
        <f t="shared" si="27"/>
        <v>41000</v>
      </c>
      <c r="N118" s="43">
        <f t="shared" si="27"/>
        <v>52000</v>
      </c>
      <c r="O118" s="43">
        <f t="shared" si="27"/>
        <v>5544</v>
      </c>
      <c r="P118" s="43">
        <f t="shared" si="27"/>
        <v>26876</v>
      </c>
      <c r="Q118" s="43">
        <f t="shared" si="27"/>
        <v>3000</v>
      </c>
      <c r="R118" s="43">
        <f t="shared" si="27"/>
        <v>27000</v>
      </c>
      <c r="S118" s="43">
        <f>SUM(S58+S111)</f>
        <v>5827386</v>
      </c>
      <c r="T118" s="43">
        <f>SUM(T58+T111)</f>
        <v>5681557</v>
      </c>
    </row>
    <row r="119" spans="1:20" ht="12.75">
      <c r="A119" s="25"/>
      <c r="B119" s="25"/>
      <c r="C119" s="25"/>
      <c r="D119" s="25"/>
      <c r="E119" s="25"/>
      <c r="F119" s="27"/>
      <c r="G119" s="25"/>
      <c r="H119" s="25"/>
      <c r="I119" s="25"/>
      <c r="J119" s="27"/>
      <c r="K119" s="25"/>
      <c r="L119" s="25"/>
      <c r="M119" s="25"/>
      <c r="N119" s="25"/>
      <c r="O119" s="25"/>
      <c r="P119" s="25"/>
      <c r="Q119" s="25"/>
      <c r="R119" s="25"/>
      <c r="S119" s="56"/>
      <c r="T119" s="27"/>
    </row>
    <row r="120" spans="1:20" ht="12.75">
      <c r="A120" s="25"/>
      <c r="B120" s="25" t="s">
        <v>118</v>
      </c>
      <c r="C120" s="25"/>
      <c r="D120" s="25"/>
      <c r="E120" s="25"/>
      <c r="F120" s="27"/>
      <c r="G120" s="25"/>
      <c r="H120" s="25"/>
      <c r="I120" s="25"/>
      <c r="J120" s="27"/>
      <c r="K120" s="25"/>
      <c r="L120" s="25"/>
      <c r="M120" s="25"/>
      <c r="N120" s="25"/>
      <c r="O120" s="25"/>
      <c r="P120" s="25"/>
      <c r="Q120" s="25" t="s">
        <v>128</v>
      </c>
      <c r="R120" s="25"/>
      <c r="S120" s="57">
        <f>S50-S118</f>
        <v>0</v>
      </c>
      <c r="T120" s="57">
        <f>T50-T118</f>
        <v>0</v>
      </c>
    </row>
    <row r="121" spans="1:20" ht="12.75">
      <c r="A121" s="25"/>
      <c r="B121" s="25"/>
      <c r="C121" s="25"/>
      <c r="D121" s="25"/>
      <c r="E121" s="25"/>
      <c r="F121" s="27"/>
      <c r="G121" s="25"/>
      <c r="H121" s="25"/>
      <c r="I121" s="25"/>
      <c r="J121" s="27"/>
      <c r="K121" s="25"/>
      <c r="L121" s="25"/>
      <c r="M121" s="25"/>
      <c r="N121" s="25"/>
      <c r="O121" s="25"/>
      <c r="P121" s="25"/>
      <c r="Q121" s="25"/>
      <c r="R121" s="25"/>
      <c r="S121" s="25"/>
      <c r="T121" s="27"/>
    </row>
    <row r="122" spans="1:20" ht="12.75">
      <c r="A122" s="25" t="s">
        <v>119</v>
      </c>
      <c r="B122" s="25"/>
      <c r="C122" s="25"/>
      <c r="D122" s="25"/>
      <c r="E122" s="25"/>
      <c r="F122" s="27"/>
      <c r="G122" s="25"/>
      <c r="H122" s="25"/>
      <c r="I122" s="25"/>
      <c r="J122" s="27"/>
      <c r="K122" s="25" t="s">
        <v>104</v>
      </c>
      <c r="L122" s="25"/>
      <c r="M122" s="25"/>
      <c r="N122" s="25"/>
      <c r="O122" s="25"/>
      <c r="P122" s="25"/>
      <c r="Q122" s="25"/>
      <c r="R122" s="25"/>
      <c r="S122" s="25" t="s">
        <v>105</v>
      </c>
      <c r="T122" s="27"/>
    </row>
    <row r="123" spans="1:20" ht="12.75">
      <c r="A123" s="25" t="s">
        <v>120</v>
      </c>
      <c r="B123" s="25"/>
      <c r="C123" s="25"/>
      <c r="D123" s="25"/>
      <c r="E123" s="25"/>
      <c r="F123" s="27"/>
      <c r="G123" s="25"/>
      <c r="H123" s="25"/>
      <c r="I123" s="25"/>
      <c r="J123" s="27"/>
      <c r="K123" s="25" t="s">
        <v>122</v>
      </c>
      <c r="L123" s="25"/>
      <c r="M123" s="25"/>
      <c r="N123" s="25"/>
      <c r="O123" s="25"/>
      <c r="P123" s="25"/>
      <c r="Q123" s="25"/>
      <c r="R123" s="25"/>
      <c r="S123" s="25" t="s">
        <v>121</v>
      </c>
      <c r="T123" s="27"/>
    </row>
    <row r="124" spans="1:20" ht="12.75">
      <c r="A124" s="25"/>
      <c r="B124" s="25"/>
      <c r="C124" s="25"/>
      <c r="D124" s="25"/>
      <c r="E124" s="25"/>
      <c r="F124" s="27"/>
      <c r="G124" s="25"/>
      <c r="H124" s="25"/>
      <c r="I124" s="25"/>
      <c r="J124" s="27"/>
      <c r="K124" s="25"/>
      <c r="L124" s="25"/>
      <c r="M124" s="25"/>
      <c r="N124" s="25"/>
      <c r="O124" s="25"/>
      <c r="P124" s="25"/>
      <c r="Q124" s="25"/>
      <c r="R124" s="25"/>
      <c r="S124" s="25"/>
      <c r="T124" s="27"/>
    </row>
    <row r="125" spans="1:20" ht="12.75">
      <c r="A125" s="25"/>
      <c r="B125" s="25"/>
      <c r="C125" s="25"/>
      <c r="D125" s="25"/>
      <c r="E125" s="25"/>
      <c r="F125" s="27"/>
      <c r="G125" s="25"/>
      <c r="H125" s="25"/>
      <c r="I125" s="25"/>
      <c r="J125" s="27"/>
      <c r="K125" s="25"/>
      <c r="L125" s="25"/>
      <c r="M125" s="25"/>
      <c r="N125" s="25"/>
      <c r="O125" s="25"/>
      <c r="P125" s="25"/>
      <c r="Q125" s="25"/>
      <c r="R125" s="25"/>
      <c r="S125" s="25"/>
      <c r="T125" s="27"/>
    </row>
    <row r="126" spans="1:20" ht="12.75">
      <c r="A126" s="25"/>
      <c r="B126" s="25"/>
      <c r="C126" s="25"/>
      <c r="D126" s="25"/>
      <c r="E126" s="25"/>
      <c r="F126" s="27"/>
      <c r="G126" s="25"/>
      <c r="H126" s="25"/>
      <c r="I126" s="25"/>
      <c r="J126" s="27"/>
      <c r="K126" s="25"/>
      <c r="L126" s="25"/>
      <c r="M126" s="25"/>
      <c r="N126" s="25"/>
      <c r="O126" s="25"/>
      <c r="P126" s="25"/>
      <c r="Q126" s="25"/>
      <c r="R126" s="25"/>
      <c r="S126" s="25"/>
      <c r="T126" s="27"/>
    </row>
    <row r="127" spans="1:20" ht="12.75">
      <c r="A127" s="25"/>
      <c r="B127" s="25"/>
      <c r="C127" s="25"/>
      <c r="D127" s="25"/>
      <c r="E127" s="25"/>
      <c r="F127" s="27"/>
      <c r="G127" s="25"/>
      <c r="H127" s="25"/>
      <c r="I127" s="25"/>
      <c r="J127" s="27"/>
      <c r="K127" s="25"/>
      <c r="L127" s="25"/>
      <c r="M127" s="25"/>
      <c r="N127" s="25"/>
      <c r="O127" s="25"/>
      <c r="P127" s="25"/>
      <c r="Q127" s="25"/>
      <c r="R127" s="25"/>
      <c r="S127" s="25"/>
      <c r="T127" s="27"/>
    </row>
    <row r="128" spans="1:20" ht="12.75">
      <c r="A128" s="25"/>
      <c r="B128" s="25"/>
      <c r="C128" s="25"/>
      <c r="D128" s="25"/>
      <c r="E128" s="25"/>
      <c r="F128" s="27"/>
      <c r="G128" s="25"/>
      <c r="H128" s="25"/>
      <c r="I128" s="25"/>
      <c r="J128" s="27"/>
      <c r="K128" s="25"/>
      <c r="L128" s="25"/>
      <c r="M128" s="25"/>
      <c r="N128" s="25"/>
      <c r="O128" s="25"/>
      <c r="P128" s="25"/>
      <c r="Q128" s="25"/>
      <c r="R128" s="25"/>
      <c r="S128" s="25"/>
      <c r="T128" s="27"/>
    </row>
    <row r="129" spans="1:20" ht="12.75">
      <c r="A129" s="25"/>
      <c r="B129" s="25"/>
      <c r="C129" s="25"/>
      <c r="D129" s="25"/>
      <c r="E129" s="25"/>
      <c r="F129" s="27"/>
      <c r="G129" s="25"/>
      <c r="H129" s="25"/>
      <c r="I129" s="25"/>
      <c r="J129" s="27"/>
      <c r="K129" s="25"/>
      <c r="L129" s="25"/>
      <c r="M129" s="25"/>
      <c r="N129" s="25"/>
      <c r="O129" s="25"/>
      <c r="P129" s="25"/>
      <c r="Q129" s="25"/>
      <c r="R129" s="25"/>
      <c r="S129" s="25"/>
      <c r="T129" s="27"/>
    </row>
    <row r="130" spans="1:20" ht="12.75">
      <c r="A130" s="25"/>
      <c r="B130" s="25"/>
      <c r="C130" s="25"/>
      <c r="D130" s="25"/>
      <c r="E130" s="25"/>
      <c r="F130" s="27"/>
      <c r="G130" s="25"/>
      <c r="H130" s="25"/>
      <c r="I130" s="25"/>
      <c r="J130" s="27"/>
      <c r="K130" s="25"/>
      <c r="L130" s="25"/>
      <c r="M130" s="25"/>
      <c r="N130" s="25"/>
      <c r="O130" s="25"/>
      <c r="P130" s="25"/>
      <c r="Q130" s="25"/>
      <c r="R130" s="25"/>
      <c r="S130" s="25"/>
      <c r="T130" s="27"/>
    </row>
    <row r="131" spans="1:20" ht="12.75">
      <c r="A131" s="25"/>
      <c r="B131" s="25"/>
      <c r="C131" s="25"/>
      <c r="D131" s="25"/>
      <c r="E131" s="25"/>
      <c r="F131" s="27"/>
      <c r="G131" s="25"/>
      <c r="H131" s="25"/>
      <c r="I131" s="25"/>
      <c r="J131" s="27"/>
      <c r="K131" s="25"/>
      <c r="L131" s="25"/>
      <c r="M131" s="25"/>
      <c r="N131" s="25"/>
      <c r="O131" s="25"/>
      <c r="P131" s="25"/>
      <c r="Q131" s="25"/>
      <c r="R131" s="25"/>
      <c r="S131" s="25"/>
      <c r="T131" s="27"/>
    </row>
    <row r="132" spans="1:20" ht="12.75">
      <c r="A132" s="25"/>
      <c r="B132" s="25"/>
      <c r="C132" s="25"/>
      <c r="D132" s="25"/>
      <c r="E132" s="25"/>
      <c r="F132" s="27"/>
      <c r="G132" s="25"/>
      <c r="H132" s="25"/>
      <c r="I132" s="25"/>
      <c r="J132" s="27"/>
      <c r="K132" s="25"/>
      <c r="L132" s="25"/>
      <c r="M132" s="25"/>
      <c r="N132" s="25"/>
      <c r="O132" s="25"/>
      <c r="P132" s="25"/>
      <c r="Q132" s="25"/>
      <c r="R132" s="25"/>
      <c r="S132" s="25"/>
      <c r="T132" s="27"/>
    </row>
    <row r="133" spans="1:20" ht="12.75">
      <c r="A133" s="25"/>
      <c r="B133" s="25"/>
      <c r="C133" s="25"/>
      <c r="D133" s="25"/>
      <c r="E133" s="25"/>
      <c r="F133" s="27"/>
      <c r="G133" s="25"/>
      <c r="H133" s="25"/>
      <c r="I133" s="25"/>
      <c r="J133" s="27"/>
      <c r="K133" s="25"/>
      <c r="L133" s="25"/>
      <c r="M133" s="25"/>
      <c r="N133" s="25"/>
      <c r="O133" s="25"/>
      <c r="P133" s="25"/>
      <c r="Q133" s="25"/>
      <c r="R133" s="25"/>
      <c r="S133" s="25"/>
      <c r="T133" s="27"/>
    </row>
    <row r="134" spans="1:20" ht="12.75">
      <c r="A134" s="25"/>
      <c r="B134" s="25"/>
      <c r="C134" s="25"/>
      <c r="D134" s="25"/>
      <c r="E134" s="25"/>
      <c r="F134" s="27"/>
      <c r="G134" s="25"/>
      <c r="H134" s="25"/>
      <c r="I134" s="25"/>
      <c r="J134" s="27"/>
      <c r="K134" s="25"/>
      <c r="L134" s="25"/>
      <c r="M134" s="25"/>
      <c r="N134" s="25"/>
      <c r="O134" s="25"/>
      <c r="P134" s="25"/>
      <c r="Q134" s="25"/>
      <c r="R134" s="25"/>
      <c r="S134" s="25"/>
      <c r="T134" s="27"/>
    </row>
    <row r="135" spans="1:20" ht="12.75">
      <c r="A135" s="25"/>
      <c r="B135" s="25"/>
      <c r="C135" s="25"/>
      <c r="D135" s="25"/>
      <c r="E135" s="25"/>
      <c r="F135" s="27"/>
      <c r="G135" s="25"/>
      <c r="H135" s="25"/>
      <c r="I135" s="25"/>
      <c r="J135" s="27"/>
      <c r="K135" s="25"/>
      <c r="L135" s="25"/>
      <c r="M135" s="25"/>
      <c r="N135" s="25"/>
      <c r="O135" s="25"/>
      <c r="P135" s="25"/>
      <c r="Q135" s="25"/>
      <c r="R135" s="25"/>
      <c r="S135" s="25"/>
      <c r="T135" s="27"/>
    </row>
    <row r="136" spans="1:20" ht="12.75">
      <c r="A136" s="25"/>
      <c r="B136" s="25"/>
      <c r="C136" s="25"/>
      <c r="D136" s="25"/>
      <c r="E136" s="25"/>
      <c r="F136" s="27"/>
      <c r="G136" s="25"/>
      <c r="H136" s="25"/>
      <c r="I136" s="25"/>
      <c r="J136" s="27"/>
      <c r="K136" s="25"/>
      <c r="L136" s="25"/>
      <c r="M136" s="25"/>
      <c r="N136" s="25"/>
      <c r="O136" s="25"/>
      <c r="P136" s="25"/>
      <c r="Q136" s="25"/>
      <c r="R136" s="25"/>
      <c r="S136" s="25"/>
      <c r="T136" s="27"/>
    </row>
    <row r="137" spans="1:20" ht="12.75">
      <c r="A137" s="25"/>
      <c r="B137" s="25"/>
      <c r="C137" s="25"/>
      <c r="D137" s="25"/>
      <c r="E137" s="25"/>
      <c r="F137" s="27"/>
      <c r="G137" s="25"/>
      <c r="H137" s="25"/>
      <c r="I137" s="25"/>
      <c r="J137" s="27"/>
      <c r="K137" s="25"/>
      <c r="L137" s="25"/>
      <c r="M137" s="25"/>
      <c r="N137" s="25"/>
      <c r="O137" s="25"/>
      <c r="P137" s="25"/>
      <c r="Q137" s="25"/>
      <c r="R137" s="25"/>
      <c r="S137" s="25"/>
      <c r="T137" s="27"/>
    </row>
    <row r="138" spans="1:20" ht="12.75">
      <c r="A138" s="25"/>
      <c r="B138" s="25"/>
      <c r="C138" s="25"/>
      <c r="D138" s="25"/>
      <c r="E138" s="25"/>
      <c r="F138" s="27"/>
      <c r="G138" s="25"/>
      <c r="H138" s="25"/>
      <c r="I138" s="25"/>
      <c r="J138" s="27"/>
      <c r="K138" s="25"/>
      <c r="L138" s="25"/>
      <c r="M138" s="25"/>
      <c r="N138" s="25"/>
      <c r="O138" s="25"/>
      <c r="P138" s="25"/>
      <c r="Q138" s="25"/>
      <c r="R138" s="25"/>
      <c r="S138" s="25"/>
      <c r="T138" s="27"/>
    </row>
    <row r="139" spans="1:20" ht="12.75">
      <c r="A139" s="25"/>
      <c r="B139" s="25"/>
      <c r="C139" s="25"/>
      <c r="D139" s="25"/>
      <c r="E139" s="25"/>
      <c r="F139" s="27"/>
      <c r="G139" s="25"/>
      <c r="H139" s="25"/>
      <c r="I139" s="25"/>
      <c r="J139" s="27"/>
      <c r="K139" s="25"/>
      <c r="L139" s="25"/>
      <c r="M139" s="25"/>
      <c r="N139" s="25"/>
      <c r="O139" s="25"/>
      <c r="P139" s="25"/>
      <c r="Q139" s="25"/>
      <c r="R139" s="25"/>
      <c r="S139" s="25"/>
      <c r="T139" s="27"/>
    </row>
    <row r="140" spans="1:20" ht="12.75">
      <c r="A140" s="25"/>
      <c r="B140" s="25"/>
      <c r="C140" s="25"/>
      <c r="D140" s="25"/>
      <c r="E140" s="25"/>
      <c r="F140" s="27"/>
      <c r="G140" s="25"/>
      <c r="H140" s="25"/>
      <c r="I140" s="25"/>
      <c r="J140" s="27"/>
      <c r="K140" s="25"/>
      <c r="L140" s="25"/>
      <c r="M140" s="25"/>
      <c r="N140" s="25"/>
      <c r="O140" s="25"/>
      <c r="P140" s="25"/>
      <c r="Q140" s="25"/>
      <c r="R140" s="25"/>
      <c r="S140" s="25"/>
      <c r="T140" s="27"/>
    </row>
    <row r="141" spans="1:20" ht="12.75">
      <c r="A141" s="25"/>
      <c r="B141" s="25"/>
      <c r="C141" s="25"/>
      <c r="D141" s="25"/>
      <c r="E141" s="25"/>
      <c r="F141" s="27"/>
      <c r="G141" s="25"/>
      <c r="H141" s="25"/>
      <c r="I141" s="25"/>
      <c r="J141" s="27"/>
      <c r="K141" s="25"/>
      <c r="L141" s="25"/>
      <c r="M141" s="25"/>
      <c r="N141" s="25"/>
      <c r="O141" s="25"/>
      <c r="P141" s="25"/>
      <c r="Q141" s="25"/>
      <c r="R141" s="25"/>
      <c r="S141" s="25"/>
      <c r="T141" s="27"/>
    </row>
    <row r="142" spans="1:20" ht="12.75">
      <c r="A142" s="25"/>
      <c r="B142" s="25"/>
      <c r="C142" s="25"/>
      <c r="D142" s="25"/>
      <c r="E142" s="25"/>
      <c r="F142" s="27"/>
      <c r="G142" s="25"/>
      <c r="H142" s="25"/>
      <c r="I142" s="25"/>
      <c r="J142" s="27"/>
      <c r="K142" s="25"/>
      <c r="L142" s="25"/>
      <c r="M142" s="25"/>
      <c r="N142" s="25"/>
      <c r="O142" s="25"/>
      <c r="P142" s="25"/>
      <c r="Q142" s="25"/>
      <c r="R142" s="25"/>
      <c r="S142" s="25"/>
      <c r="T142" s="27"/>
    </row>
    <row r="143" spans="1:20" ht="12.75">
      <c r="A143" s="25"/>
      <c r="B143" s="25"/>
      <c r="C143" s="25"/>
      <c r="D143" s="25"/>
      <c r="E143" s="25"/>
      <c r="F143" s="27"/>
      <c r="G143" s="25"/>
      <c r="H143" s="25"/>
      <c r="I143" s="25"/>
      <c r="J143" s="27"/>
      <c r="K143" s="25"/>
      <c r="L143" s="25"/>
      <c r="M143" s="25"/>
      <c r="N143" s="25"/>
      <c r="O143" s="25"/>
      <c r="P143" s="25"/>
      <c r="Q143" s="25"/>
      <c r="R143" s="25"/>
      <c r="S143" s="25"/>
      <c r="T143" s="27"/>
    </row>
    <row r="144" spans="1:20" ht="12.75">
      <c r="A144" s="25"/>
      <c r="B144" s="25"/>
      <c r="C144" s="25"/>
      <c r="D144" s="25"/>
      <c r="E144" s="25"/>
      <c r="F144" s="27"/>
      <c r="G144" s="25"/>
      <c r="H144" s="25"/>
      <c r="I144" s="25"/>
      <c r="J144" s="27"/>
      <c r="K144" s="25"/>
      <c r="L144" s="25"/>
      <c r="M144" s="25"/>
      <c r="N144" s="25"/>
      <c r="O144" s="25"/>
      <c r="P144" s="25"/>
      <c r="Q144" s="25"/>
      <c r="R144" s="25"/>
      <c r="S144" s="25"/>
      <c r="T144" s="27"/>
    </row>
    <row r="145" spans="1:20" ht="12.75">
      <c r="A145" s="25"/>
      <c r="B145" s="25"/>
      <c r="C145" s="25"/>
      <c r="D145" s="25"/>
      <c r="E145" s="25"/>
      <c r="F145" s="27"/>
      <c r="G145" s="25"/>
      <c r="H145" s="25"/>
      <c r="I145" s="25"/>
      <c r="J145" s="27"/>
      <c r="K145" s="25"/>
      <c r="L145" s="25"/>
      <c r="M145" s="25"/>
      <c r="N145" s="25"/>
      <c r="O145" s="25"/>
      <c r="P145" s="25"/>
      <c r="Q145" s="25"/>
      <c r="R145" s="25"/>
      <c r="S145" s="25"/>
      <c r="T145" s="27"/>
    </row>
    <row r="146" spans="1:20" ht="12.75">
      <c r="A146" s="25"/>
      <c r="B146" s="25"/>
      <c r="C146" s="25"/>
      <c r="D146" s="25"/>
      <c r="E146" s="25"/>
      <c r="F146" s="27"/>
      <c r="G146" s="25"/>
      <c r="H146" s="25"/>
      <c r="I146" s="25"/>
      <c r="J146" s="27"/>
      <c r="K146" s="25"/>
      <c r="L146" s="25"/>
      <c r="M146" s="25"/>
      <c r="N146" s="25"/>
      <c r="O146" s="25"/>
      <c r="P146" s="25"/>
      <c r="Q146" s="25"/>
      <c r="R146" s="25"/>
      <c r="S146" s="25"/>
      <c r="T146" s="27"/>
    </row>
    <row r="147" spans="1:20" ht="12.75">
      <c r="A147" s="25"/>
      <c r="B147" s="25"/>
      <c r="C147" s="25"/>
      <c r="D147" s="25"/>
      <c r="E147" s="25"/>
      <c r="F147" s="27"/>
      <c r="G147" s="25"/>
      <c r="H147" s="25"/>
      <c r="I147" s="25"/>
      <c r="J147" s="27"/>
      <c r="K147" s="25"/>
      <c r="L147" s="25"/>
      <c r="M147" s="25"/>
      <c r="N147" s="25"/>
      <c r="O147" s="25"/>
      <c r="P147" s="25"/>
      <c r="Q147" s="25"/>
      <c r="R147" s="25"/>
      <c r="S147" s="25"/>
      <c r="T147" s="27"/>
    </row>
    <row r="148" spans="1:20" ht="12.75">
      <c r="A148" s="25"/>
      <c r="B148" s="25"/>
      <c r="C148" s="25"/>
      <c r="D148" s="25"/>
      <c r="E148" s="25"/>
      <c r="F148" s="27"/>
      <c r="G148" s="25"/>
      <c r="H148" s="25"/>
      <c r="I148" s="25"/>
      <c r="J148" s="27"/>
      <c r="K148" s="25"/>
      <c r="L148" s="25"/>
      <c r="M148" s="25"/>
      <c r="N148" s="25"/>
      <c r="O148" s="25"/>
      <c r="P148" s="25"/>
      <c r="Q148" s="25"/>
      <c r="R148" s="25"/>
      <c r="S148" s="25"/>
      <c r="T148" s="27"/>
    </row>
    <row r="149" spans="1:20" ht="12.75">
      <c r="A149" s="25"/>
      <c r="B149" s="25"/>
      <c r="C149" s="25"/>
      <c r="D149" s="25"/>
      <c r="E149" s="25"/>
      <c r="F149" s="27"/>
      <c r="G149" s="25"/>
      <c r="H149" s="25"/>
      <c r="I149" s="25"/>
      <c r="J149" s="27"/>
      <c r="K149" s="25"/>
      <c r="L149" s="25"/>
      <c r="M149" s="25"/>
      <c r="N149" s="25"/>
      <c r="O149" s="25"/>
      <c r="P149" s="25"/>
      <c r="Q149" s="25"/>
      <c r="R149" s="25"/>
      <c r="S149" s="25"/>
      <c r="T149" s="27"/>
    </row>
    <row r="150" spans="1:20" ht="12.75">
      <c r="A150" s="25"/>
      <c r="B150" s="25"/>
      <c r="C150" s="25"/>
      <c r="D150" s="25"/>
      <c r="E150" s="25"/>
      <c r="F150" s="27"/>
      <c r="G150" s="25"/>
      <c r="H150" s="25"/>
      <c r="I150" s="25"/>
      <c r="J150" s="27"/>
      <c r="K150" s="25"/>
      <c r="L150" s="25"/>
      <c r="M150" s="25"/>
      <c r="N150" s="25"/>
      <c r="O150" s="25"/>
      <c r="P150" s="25"/>
      <c r="Q150" s="25"/>
      <c r="R150" s="25"/>
      <c r="S150" s="25"/>
      <c r="T150" s="27"/>
    </row>
    <row r="151" spans="1:20" ht="12.75">
      <c r="A151" s="25"/>
      <c r="B151" s="25"/>
      <c r="C151" s="25"/>
      <c r="D151" s="25"/>
      <c r="E151" s="25"/>
      <c r="F151" s="27"/>
      <c r="G151" s="25"/>
      <c r="H151" s="25"/>
      <c r="I151" s="25"/>
      <c r="J151" s="27"/>
      <c r="K151" s="25"/>
      <c r="L151" s="25"/>
      <c r="M151" s="25"/>
      <c r="N151" s="25"/>
      <c r="O151" s="25"/>
      <c r="P151" s="25"/>
      <c r="Q151" s="25"/>
      <c r="R151" s="25"/>
      <c r="S151" s="25"/>
      <c r="T151" s="27"/>
    </row>
    <row r="152" spans="1:20" ht="12.75">
      <c r="A152" s="25"/>
      <c r="B152" s="25"/>
      <c r="C152" s="25"/>
      <c r="D152" s="25"/>
      <c r="E152" s="25"/>
      <c r="F152" s="27"/>
      <c r="G152" s="25"/>
      <c r="H152" s="25"/>
      <c r="I152" s="25"/>
      <c r="J152" s="27"/>
      <c r="K152" s="25"/>
      <c r="L152" s="25"/>
      <c r="M152" s="25"/>
      <c r="N152" s="25"/>
      <c r="O152" s="25"/>
      <c r="P152" s="25"/>
      <c r="Q152" s="25"/>
      <c r="R152" s="25"/>
      <c r="S152" s="25"/>
      <c r="T152" s="27"/>
    </row>
    <row r="153" spans="1:20" ht="12.75">
      <c r="A153" s="25"/>
      <c r="B153" s="25"/>
      <c r="C153" s="25"/>
      <c r="D153" s="25"/>
      <c r="E153" s="25"/>
      <c r="F153" s="27"/>
      <c r="G153" s="25"/>
      <c r="H153" s="25"/>
      <c r="I153" s="25"/>
      <c r="J153" s="27"/>
      <c r="K153" s="25"/>
      <c r="L153" s="25"/>
      <c r="M153" s="25"/>
      <c r="N153" s="25"/>
      <c r="O153" s="25"/>
      <c r="P153" s="25"/>
      <c r="Q153" s="25"/>
      <c r="R153" s="25"/>
      <c r="S153" s="25"/>
      <c r="T153" s="27"/>
    </row>
    <row r="154" spans="1:20" ht="12.75">
      <c r="A154" s="25"/>
      <c r="B154" s="25"/>
      <c r="C154" s="25"/>
      <c r="D154" s="25"/>
      <c r="E154" s="25"/>
      <c r="F154" s="27"/>
      <c r="G154" s="25"/>
      <c r="H154" s="25"/>
      <c r="I154" s="25"/>
      <c r="J154" s="27"/>
      <c r="K154" s="25"/>
      <c r="L154" s="25"/>
      <c r="M154" s="25"/>
      <c r="N154" s="25"/>
      <c r="O154" s="25"/>
      <c r="P154" s="25"/>
      <c r="Q154" s="25"/>
      <c r="R154" s="25"/>
      <c r="S154" s="25"/>
      <c r="T154" s="27"/>
    </row>
    <row r="155" spans="1:20" ht="12.75">
      <c r="A155" s="25"/>
      <c r="B155" s="25"/>
      <c r="C155" s="25"/>
      <c r="D155" s="25"/>
      <c r="E155" s="25"/>
      <c r="F155" s="27"/>
      <c r="G155" s="25"/>
      <c r="H155" s="25"/>
      <c r="I155" s="25"/>
      <c r="J155" s="27"/>
      <c r="K155" s="25"/>
      <c r="L155" s="25"/>
      <c r="M155" s="25"/>
      <c r="N155" s="25"/>
      <c r="O155" s="25"/>
      <c r="P155" s="25"/>
      <c r="Q155" s="25"/>
      <c r="R155" s="25"/>
      <c r="S155" s="25"/>
      <c r="T155" s="27"/>
    </row>
  </sheetData>
  <sheetProtection/>
  <mergeCells count="31">
    <mergeCell ref="A1:T1"/>
    <mergeCell ref="B2:M2"/>
    <mergeCell ref="I5:J5"/>
    <mergeCell ref="K5:L5"/>
    <mergeCell ref="C4:R4"/>
    <mergeCell ref="Q5:R5"/>
    <mergeCell ref="E6:F6"/>
    <mergeCell ref="G6:H6"/>
    <mergeCell ref="I54:J54"/>
    <mergeCell ref="K54:L54"/>
    <mergeCell ref="M54:N54"/>
    <mergeCell ref="O54:P54"/>
    <mergeCell ref="G55:H55"/>
    <mergeCell ref="I55:J55"/>
    <mergeCell ref="K55:L55"/>
    <mergeCell ref="Q6:R6"/>
    <mergeCell ref="O6:P6"/>
    <mergeCell ref="O5:P5"/>
    <mergeCell ref="Q54:R54"/>
    <mergeCell ref="C5:H5"/>
    <mergeCell ref="M5:N5"/>
    <mergeCell ref="M55:N55"/>
    <mergeCell ref="O55:P55"/>
    <mergeCell ref="C54:H54"/>
    <mergeCell ref="I6:J6"/>
    <mergeCell ref="K6:L6"/>
    <mergeCell ref="M6:N6"/>
    <mergeCell ref="C6:D6"/>
    <mergeCell ref="C53:R53"/>
    <mergeCell ref="Q55:R55"/>
    <mergeCell ref="E55:F55"/>
  </mergeCells>
  <printOptions/>
  <pageMargins left="0.1968503937007874" right="0.15748031496062992" top="0.1968503937007874" bottom="0.196850393700787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32">
      <selection activeCell="A69" sqref="A69"/>
    </sheetView>
  </sheetViews>
  <sheetFormatPr defaultColWidth="9.140625" defaultRowHeight="12.75"/>
  <cols>
    <col min="1" max="1" width="6.140625" style="0" customWidth="1"/>
  </cols>
  <sheetData>
    <row r="1" spans="1:19" ht="15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19" ht="12.7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"/>
      <c r="S2" s="1"/>
    </row>
    <row r="3" spans="1:19" ht="12.75">
      <c r="A3" s="4"/>
      <c r="B3" s="4"/>
      <c r="C3" s="4"/>
      <c r="D3" s="4"/>
      <c r="E3" s="5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2.75">
      <c r="A4" s="2"/>
      <c r="B4" s="2"/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  <c r="Q4" s="7"/>
      <c r="R4" s="8"/>
      <c r="S4" s="2"/>
    </row>
    <row r="5" spans="1:19" ht="12.75">
      <c r="A5" s="2"/>
      <c r="B5" s="2"/>
      <c r="C5" s="86"/>
      <c r="D5" s="87"/>
      <c r="E5" s="87"/>
      <c r="F5" s="87"/>
      <c r="G5" s="88"/>
      <c r="H5" s="86"/>
      <c r="I5" s="87"/>
      <c r="J5" s="86"/>
      <c r="K5" s="87"/>
      <c r="L5" s="86"/>
      <c r="M5" s="87"/>
      <c r="N5" s="86"/>
      <c r="O5" s="88"/>
      <c r="P5" s="86"/>
      <c r="Q5" s="87"/>
      <c r="R5" s="11"/>
      <c r="S5" s="12"/>
    </row>
    <row r="6" spans="1:19" ht="12.75">
      <c r="A6" s="13"/>
      <c r="B6" s="14"/>
      <c r="C6" s="15"/>
      <c r="D6" s="78"/>
      <c r="E6" s="79"/>
      <c r="F6" s="78"/>
      <c r="G6" s="80"/>
      <c r="H6" s="78"/>
      <c r="I6" s="79"/>
      <c r="J6" s="78"/>
      <c r="K6" s="79"/>
      <c r="L6" s="78"/>
      <c r="M6" s="79"/>
      <c r="N6" s="78"/>
      <c r="O6" s="80"/>
      <c r="P6" s="78"/>
      <c r="Q6" s="79"/>
      <c r="R6" s="16"/>
      <c r="S6" s="16"/>
    </row>
    <row r="7" spans="1:19" ht="12.75">
      <c r="A7" s="13"/>
      <c r="B7" s="14"/>
      <c r="C7" s="15"/>
      <c r="D7" s="17"/>
      <c r="E7" s="18"/>
      <c r="F7" s="17"/>
      <c r="G7" s="17"/>
      <c r="H7" s="17"/>
      <c r="I7" s="18"/>
      <c r="J7" s="17"/>
      <c r="K7" s="17"/>
      <c r="L7" s="17"/>
      <c r="M7" s="17"/>
      <c r="N7" s="17"/>
      <c r="O7" s="17"/>
      <c r="P7" s="17"/>
      <c r="Q7" s="17"/>
      <c r="R7" s="18"/>
      <c r="S7" s="18"/>
    </row>
    <row r="8" spans="1:19" ht="12.75">
      <c r="A8" s="13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12.75">
      <c r="A9" s="9"/>
      <c r="B9" s="10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 ht="12.75">
      <c r="A10" s="9"/>
      <c r="B10" s="1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3"/>
    </row>
    <row r="11" spans="1:19" ht="12.75">
      <c r="A11" s="13"/>
      <c r="B11" s="13"/>
      <c r="C11" s="24"/>
      <c r="D11" s="24"/>
      <c r="E11" s="22"/>
      <c r="F11" s="24"/>
      <c r="G11" s="24"/>
      <c r="H11" s="24"/>
      <c r="I11" s="22"/>
      <c r="J11" s="24"/>
      <c r="K11" s="24"/>
      <c r="L11" s="24"/>
      <c r="M11" s="24"/>
      <c r="N11" s="24"/>
      <c r="O11" s="24"/>
      <c r="P11" s="24"/>
      <c r="Q11" s="24"/>
      <c r="R11" s="22"/>
      <c r="S11" s="23"/>
    </row>
    <row r="12" spans="1:19" ht="12.75">
      <c r="A12" s="13"/>
      <c r="B12" s="13"/>
      <c r="C12" s="24"/>
      <c r="D12" s="24"/>
      <c r="E12" s="22"/>
      <c r="F12" s="24"/>
      <c r="G12" s="24"/>
      <c r="H12" s="24"/>
      <c r="I12" s="22"/>
      <c r="J12" s="24"/>
      <c r="K12" s="24"/>
      <c r="L12" s="24"/>
      <c r="M12" s="24"/>
      <c r="N12" s="24"/>
      <c r="O12" s="24"/>
      <c r="P12" s="24"/>
      <c r="Q12" s="24"/>
      <c r="R12" s="22"/>
      <c r="S12" s="23"/>
    </row>
    <row r="13" spans="1:19" ht="12.75">
      <c r="A13" s="13"/>
      <c r="B13" s="13"/>
      <c r="C13" s="24"/>
      <c r="D13" s="24"/>
      <c r="E13" s="22"/>
      <c r="F13" s="24"/>
      <c r="G13" s="24"/>
      <c r="H13" s="24"/>
      <c r="I13" s="22"/>
      <c r="J13" s="24"/>
      <c r="K13" s="24"/>
      <c r="L13" s="24"/>
      <c r="M13" s="24"/>
      <c r="N13" s="24"/>
      <c r="O13" s="24"/>
      <c r="P13" s="24"/>
      <c r="Q13" s="24"/>
      <c r="R13" s="22"/>
      <c r="S13" s="23"/>
    </row>
    <row r="14" spans="1:19" ht="12.75">
      <c r="A14" s="13"/>
      <c r="B14" s="13"/>
      <c r="C14" s="24"/>
      <c r="D14" s="24"/>
      <c r="E14" s="22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2"/>
      <c r="S14" s="23"/>
    </row>
    <row r="15" spans="1:19" ht="12.75">
      <c r="A15" s="13"/>
      <c r="B15" s="13"/>
      <c r="C15" s="24"/>
      <c r="D15" s="24"/>
      <c r="E15" s="22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2"/>
      <c r="S15" s="23"/>
    </row>
    <row r="16" spans="1:19" ht="12.75">
      <c r="A16" s="13"/>
      <c r="B16" s="13"/>
      <c r="C16" s="24"/>
      <c r="D16" s="24"/>
      <c r="E16" s="22"/>
      <c r="F16" s="24"/>
      <c r="G16" s="24"/>
      <c r="H16" s="24"/>
      <c r="I16" s="22"/>
      <c r="J16" s="24"/>
      <c r="K16" s="24"/>
      <c r="L16" s="24"/>
      <c r="M16" s="24"/>
      <c r="N16" s="24"/>
      <c r="O16" s="24"/>
      <c r="P16" s="24"/>
      <c r="Q16" s="24"/>
      <c r="R16" s="22"/>
      <c r="S16" s="23"/>
    </row>
    <row r="17" spans="1:19" ht="12.75">
      <c r="A17" s="13"/>
      <c r="B17" s="13"/>
      <c r="C17" s="24"/>
      <c r="D17" s="24"/>
      <c r="E17" s="22"/>
      <c r="F17" s="24"/>
      <c r="G17" s="24"/>
      <c r="H17" s="24"/>
      <c r="I17" s="22"/>
      <c r="J17" s="24"/>
      <c r="K17" s="24"/>
      <c r="L17" s="24"/>
      <c r="M17" s="24"/>
      <c r="N17" s="24"/>
      <c r="O17" s="24"/>
      <c r="P17" s="24"/>
      <c r="Q17" s="24"/>
      <c r="R17" s="22"/>
      <c r="S17" s="23"/>
    </row>
    <row r="18" spans="1:19" ht="12.75">
      <c r="A18" s="13"/>
      <c r="B18" s="13"/>
      <c r="C18" s="24"/>
      <c r="D18" s="24"/>
      <c r="E18" s="22"/>
      <c r="F18" s="24"/>
      <c r="G18" s="24"/>
      <c r="H18" s="24"/>
      <c r="I18" s="22"/>
      <c r="J18" s="24"/>
      <c r="K18" s="24"/>
      <c r="L18" s="24"/>
      <c r="M18" s="24"/>
      <c r="N18" s="24"/>
      <c r="O18" s="24"/>
      <c r="P18" s="24"/>
      <c r="Q18" s="24"/>
      <c r="R18" s="22"/>
      <c r="S18" s="23"/>
    </row>
    <row r="19" spans="1:19" ht="12.75">
      <c r="A19" s="13"/>
      <c r="B19" s="13"/>
      <c r="C19" s="24"/>
      <c r="D19" s="24"/>
      <c r="E19" s="22"/>
      <c r="F19" s="24"/>
      <c r="G19" s="24"/>
      <c r="H19" s="24"/>
      <c r="I19" s="22"/>
      <c r="J19" s="24"/>
      <c r="K19" s="24"/>
      <c r="L19" s="24"/>
      <c r="M19" s="24"/>
      <c r="N19" s="24"/>
      <c r="O19" s="24"/>
      <c r="P19" s="24"/>
      <c r="Q19" s="24"/>
      <c r="R19" s="22"/>
      <c r="S19" s="23"/>
    </row>
    <row r="20" spans="1:19" ht="12.75">
      <c r="A20" s="13"/>
      <c r="B20" s="13"/>
      <c r="C20" s="24"/>
      <c r="D20" s="24"/>
      <c r="E20" s="22"/>
      <c r="F20" s="24"/>
      <c r="G20" s="24"/>
      <c r="H20" s="24"/>
      <c r="I20" s="22"/>
      <c r="J20" s="22"/>
      <c r="K20" s="22"/>
      <c r="L20" s="24"/>
      <c r="M20" s="24"/>
      <c r="N20" s="24"/>
      <c r="O20" s="24"/>
      <c r="P20" s="24"/>
      <c r="Q20" s="24"/>
      <c r="R20" s="22"/>
      <c r="S20" s="23"/>
    </row>
    <row r="21" spans="1:19" ht="12.75">
      <c r="A21" s="9"/>
      <c r="B21" s="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</row>
    <row r="22" spans="1:19" ht="12.75">
      <c r="A22" s="13"/>
      <c r="B22" s="13"/>
      <c r="C22" s="24"/>
      <c r="D22" s="24"/>
      <c r="E22" s="22"/>
      <c r="F22" s="24"/>
      <c r="G22" s="24"/>
      <c r="H22" s="24"/>
      <c r="I22" s="22"/>
      <c r="J22" s="24"/>
      <c r="K22" s="24"/>
      <c r="L22" s="24"/>
      <c r="M22" s="24"/>
      <c r="N22" s="24"/>
      <c r="O22" s="24"/>
      <c r="P22" s="24"/>
      <c r="Q22" s="24"/>
      <c r="R22" s="22"/>
      <c r="S22" s="23"/>
    </row>
    <row r="23" spans="1:19" ht="12.75">
      <c r="A23" s="13"/>
      <c r="B23" s="13"/>
      <c r="C23" s="24"/>
      <c r="D23" s="24"/>
      <c r="E23" s="22"/>
      <c r="F23" s="24"/>
      <c r="G23" s="24"/>
      <c r="H23" s="24"/>
      <c r="I23" s="22"/>
      <c r="J23" s="24"/>
      <c r="K23" s="24"/>
      <c r="L23" s="24"/>
      <c r="M23" s="24"/>
      <c r="N23" s="24"/>
      <c r="O23" s="24"/>
      <c r="P23" s="24"/>
      <c r="Q23" s="24"/>
      <c r="R23" s="22"/>
      <c r="S23" s="23"/>
    </row>
    <row r="24" spans="1:19" ht="12.75">
      <c r="A24" s="13"/>
      <c r="B24" s="13"/>
      <c r="C24" s="24"/>
      <c r="D24" s="24"/>
      <c r="E24" s="22"/>
      <c r="F24" s="24"/>
      <c r="G24" s="24"/>
      <c r="H24" s="24"/>
      <c r="I24" s="22"/>
      <c r="J24" s="24"/>
      <c r="K24" s="24"/>
      <c r="L24" s="24"/>
      <c r="M24" s="24"/>
      <c r="N24" s="24"/>
      <c r="O24" s="24"/>
      <c r="P24" s="24"/>
      <c r="Q24" s="24"/>
      <c r="R24" s="22"/>
      <c r="S24" s="23"/>
    </row>
    <row r="25" spans="1:19" ht="12.75">
      <c r="A25" s="13"/>
      <c r="B25" s="13"/>
      <c r="C25" s="24"/>
      <c r="D25" s="24"/>
      <c r="E25" s="22"/>
      <c r="F25" s="24"/>
      <c r="G25" s="24"/>
      <c r="H25" s="24"/>
      <c r="I25" s="22"/>
      <c r="J25" s="24"/>
      <c r="K25" s="24"/>
      <c r="L25" s="24"/>
      <c r="M25" s="24"/>
      <c r="N25" s="24"/>
      <c r="O25" s="24"/>
      <c r="P25" s="24"/>
      <c r="Q25" s="24"/>
      <c r="R25" s="22"/>
      <c r="S25" s="23"/>
    </row>
    <row r="26" spans="1:19" ht="12.75">
      <c r="A26" s="9"/>
      <c r="B26" s="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</row>
    <row r="27" spans="1:19" ht="12.75">
      <c r="A27" s="13"/>
      <c r="B27" s="13"/>
      <c r="C27" s="24"/>
      <c r="D27" s="24"/>
      <c r="E27" s="22"/>
      <c r="F27" s="24"/>
      <c r="G27" s="24"/>
      <c r="H27" s="24"/>
      <c r="I27" s="22"/>
      <c r="J27" s="24"/>
      <c r="K27" s="24"/>
      <c r="L27" s="24"/>
      <c r="M27" s="24"/>
      <c r="N27" s="24"/>
      <c r="O27" s="24"/>
      <c r="P27" s="24"/>
      <c r="Q27" s="24"/>
      <c r="R27" s="22"/>
      <c r="S27" s="23"/>
    </row>
    <row r="28" spans="1:19" ht="12.75">
      <c r="A28" s="9"/>
      <c r="B28" s="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1:19" ht="12.75">
      <c r="A29" s="13"/>
      <c r="B29" s="13"/>
      <c r="C29" s="24"/>
      <c r="D29" s="24"/>
      <c r="E29" s="22"/>
      <c r="F29" s="24"/>
      <c r="G29" s="24"/>
      <c r="H29" s="24"/>
      <c r="I29" s="22"/>
      <c r="J29" s="24"/>
      <c r="K29" s="24"/>
      <c r="L29" s="24"/>
      <c r="M29" s="24"/>
      <c r="N29" s="24"/>
      <c r="O29" s="24"/>
      <c r="P29" s="24"/>
      <c r="Q29" s="24"/>
      <c r="R29" s="22"/>
      <c r="S29" s="23"/>
    </row>
    <row r="30" spans="1:19" ht="12.75">
      <c r="A30" s="13"/>
      <c r="B30" s="13"/>
      <c r="C30" s="24"/>
      <c r="D30" s="24"/>
      <c r="E30" s="22"/>
      <c r="F30" s="24"/>
      <c r="G30" s="24"/>
      <c r="H30" s="24"/>
      <c r="I30" s="22"/>
      <c r="J30" s="24"/>
      <c r="K30" s="24"/>
      <c r="L30" s="24"/>
      <c r="M30" s="24"/>
      <c r="N30" s="24"/>
      <c r="O30" s="24"/>
      <c r="P30" s="24"/>
      <c r="Q30" s="24"/>
      <c r="R30" s="22"/>
      <c r="S30" s="23"/>
    </row>
    <row r="31" spans="1:19" ht="12.75">
      <c r="A31" s="13"/>
      <c r="B31" s="13"/>
      <c r="C31" s="24"/>
      <c r="D31" s="24"/>
      <c r="E31" s="22"/>
      <c r="F31" s="24"/>
      <c r="G31" s="24"/>
      <c r="H31" s="24"/>
      <c r="I31" s="22"/>
      <c r="J31" s="24"/>
      <c r="K31" s="24"/>
      <c r="L31" s="24"/>
      <c r="M31" s="24"/>
      <c r="N31" s="24"/>
      <c r="O31" s="24"/>
      <c r="P31" s="24"/>
      <c r="Q31" s="24"/>
      <c r="R31" s="22"/>
      <c r="S31" s="23"/>
    </row>
    <row r="32" spans="1:19" ht="12.75">
      <c r="A32" s="13"/>
      <c r="B32" s="13"/>
      <c r="C32" s="24"/>
      <c r="D32" s="24"/>
      <c r="E32" s="22"/>
      <c r="F32" s="24"/>
      <c r="G32" s="24"/>
      <c r="H32" s="24"/>
      <c r="I32" s="22"/>
      <c r="J32" s="24"/>
      <c r="K32" s="24"/>
      <c r="L32" s="24"/>
      <c r="M32" s="24"/>
      <c r="N32" s="24"/>
      <c r="O32" s="24"/>
      <c r="P32" s="24"/>
      <c r="Q32" s="24"/>
      <c r="R32" s="22"/>
      <c r="S32" s="23"/>
    </row>
    <row r="33" spans="1:19" ht="12.75">
      <c r="A33" s="9"/>
      <c r="B33" s="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3"/>
    </row>
    <row r="34" spans="1:19" ht="12.75">
      <c r="A34" s="13"/>
      <c r="B34" s="13"/>
      <c r="C34" s="24"/>
      <c r="D34" s="24"/>
      <c r="E34" s="22"/>
      <c r="F34" s="24"/>
      <c r="G34" s="24"/>
      <c r="H34" s="24"/>
      <c r="I34" s="22"/>
      <c r="J34" s="24"/>
      <c r="K34" s="24"/>
      <c r="L34" s="24"/>
      <c r="M34" s="24"/>
      <c r="N34" s="24"/>
      <c r="O34" s="24"/>
      <c r="P34" s="24"/>
      <c r="Q34" s="24"/>
      <c r="R34" s="22"/>
      <c r="S34" s="23"/>
    </row>
    <row r="35" spans="1:19" ht="12.75">
      <c r="A35" s="13"/>
      <c r="B35" s="13"/>
      <c r="C35" s="24"/>
      <c r="D35" s="24"/>
      <c r="E35" s="22"/>
      <c r="F35" s="24"/>
      <c r="G35" s="24"/>
      <c r="H35" s="24"/>
      <c r="I35" s="22"/>
      <c r="J35" s="24"/>
      <c r="K35" s="24"/>
      <c r="L35" s="24"/>
      <c r="M35" s="24"/>
      <c r="N35" s="24"/>
      <c r="O35" s="24"/>
      <c r="P35" s="24"/>
      <c r="Q35" s="24"/>
      <c r="R35" s="22"/>
      <c r="S35" s="23"/>
    </row>
    <row r="36" spans="1:19" ht="12.75">
      <c r="A36" s="13"/>
      <c r="B36" s="13"/>
      <c r="C36" s="24"/>
      <c r="D36" s="24"/>
      <c r="E36" s="22"/>
      <c r="F36" s="24"/>
      <c r="G36" s="24"/>
      <c r="H36" s="24"/>
      <c r="I36" s="22"/>
      <c r="J36" s="24"/>
      <c r="K36" s="24"/>
      <c r="L36" s="24"/>
      <c r="M36" s="24"/>
      <c r="N36" s="24"/>
      <c r="O36" s="24"/>
      <c r="P36" s="24"/>
      <c r="Q36" s="24"/>
      <c r="R36" s="22"/>
      <c r="S36" s="23"/>
    </row>
    <row r="37" spans="1:19" ht="12.75">
      <c r="A37" s="9"/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3"/>
    </row>
    <row r="38" spans="1:19" ht="12.75">
      <c r="A38" s="9"/>
      <c r="B38" s="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3"/>
    </row>
    <row r="39" spans="1:19" ht="12.75">
      <c r="A39" s="13"/>
      <c r="B39" s="13"/>
      <c r="C39" s="24"/>
      <c r="D39" s="24"/>
      <c r="E39" s="22"/>
      <c r="F39" s="24"/>
      <c r="G39" s="24"/>
      <c r="H39" s="24"/>
      <c r="I39" s="22"/>
      <c r="J39" s="24"/>
      <c r="K39" s="24"/>
      <c r="L39" s="24"/>
      <c r="M39" s="24"/>
      <c r="N39" s="24"/>
      <c r="O39" s="24"/>
      <c r="P39" s="24"/>
      <c r="Q39" s="24"/>
      <c r="R39" s="22"/>
      <c r="S39" s="23"/>
    </row>
    <row r="40" spans="1:19" ht="12.75">
      <c r="A40" s="13"/>
      <c r="B40" s="13"/>
      <c r="C40" s="24"/>
      <c r="D40" s="24"/>
      <c r="E40" s="22"/>
      <c r="F40" s="24"/>
      <c r="G40" s="24"/>
      <c r="H40" s="24"/>
      <c r="I40" s="22"/>
      <c r="J40" s="24"/>
      <c r="K40" s="24"/>
      <c r="L40" s="24"/>
      <c r="M40" s="24"/>
      <c r="N40" s="24"/>
      <c r="O40" s="24"/>
      <c r="P40" s="24"/>
      <c r="Q40" s="24"/>
      <c r="R40" s="22"/>
      <c r="S40" s="23"/>
    </row>
    <row r="41" spans="1:19" ht="12.75">
      <c r="A41" s="13"/>
      <c r="B41" s="13"/>
      <c r="C41" s="24"/>
      <c r="D41" s="24"/>
      <c r="E41" s="22"/>
      <c r="F41" s="24"/>
      <c r="G41" s="24"/>
      <c r="H41" s="24"/>
      <c r="I41" s="22"/>
      <c r="J41" s="24"/>
      <c r="K41" s="24"/>
      <c r="L41" s="24"/>
      <c r="M41" s="24"/>
      <c r="N41" s="24"/>
      <c r="O41" s="24"/>
      <c r="P41" s="24"/>
      <c r="Q41" s="24"/>
      <c r="R41" s="22"/>
      <c r="S41" s="23"/>
    </row>
    <row r="42" spans="1:19" ht="12.75">
      <c r="A42" s="9"/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</row>
    <row r="43" spans="1:19" ht="12.75">
      <c r="A43" s="9"/>
      <c r="B43" s="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</row>
    <row r="44" spans="1:19" ht="12.75">
      <c r="A44" s="13"/>
      <c r="B44" s="13"/>
      <c r="C44" s="24"/>
      <c r="D44" s="24"/>
      <c r="E44" s="22"/>
      <c r="F44" s="24"/>
      <c r="G44" s="24"/>
      <c r="H44" s="24"/>
      <c r="I44" s="22"/>
      <c r="J44" s="24"/>
      <c r="K44" s="24"/>
      <c r="L44" s="24"/>
      <c r="M44" s="24"/>
      <c r="N44" s="24"/>
      <c r="O44" s="24"/>
      <c r="P44" s="24"/>
      <c r="Q44" s="24"/>
      <c r="R44" s="22"/>
      <c r="S44" s="23"/>
    </row>
    <row r="45" spans="1:19" ht="12.75">
      <c r="A45" s="13"/>
      <c r="B45" s="9"/>
      <c r="C45" s="24"/>
      <c r="D45" s="24"/>
      <c r="E45" s="22"/>
      <c r="F45" s="24"/>
      <c r="G45" s="24"/>
      <c r="H45" s="2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</row>
    <row r="46" spans="1:19" ht="12.75">
      <c r="A46" s="13"/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</row>
  </sheetData>
  <sheetProtection/>
  <mergeCells count="16">
    <mergeCell ref="A1:S1"/>
    <mergeCell ref="B2:L2"/>
    <mergeCell ref="C4:P4"/>
    <mergeCell ref="C5:G5"/>
    <mergeCell ref="H5:I5"/>
    <mergeCell ref="J5:K5"/>
    <mergeCell ref="L5:M5"/>
    <mergeCell ref="N5:O5"/>
    <mergeCell ref="P5:Q5"/>
    <mergeCell ref="P6:Q6"/>
    <mergeCell ref="D6:E6"/>
    <mergeCell ref="F6:G6"/>
    <mergeCell ref="H6:I6"/>
    <mergeCell ref="J6:K6"/>
    <mergeCell ref="L6:M6"/>
    <mergeCell ref="N6:O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2015-04-23T05:12:17Z</cp:lastPrinted>
  <dcterms:created xsi:type="dcterms:W3CDTF">2011-09-21T19:59:38Z</dcterms:created>
  <dcterms:modified xsi:type="dcterms:W3CDTF">2020-02-19T13:04:55Z</dcterms:modified>
  <cp:category/>
  <cp:version/>
  <cp:contentType/>
  <cp:contentStatus/>
</cp:coreProperties>
</file>